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705" yWindow="65476" windowWidth="13905" windowHeight="10920" activeTab="1"/>
  </bookViews>
  <sheets>
    <sheet name="титулка" sheetId="1" r:id="rId1"/>
    <sheet name="план" sheetId="2" r:id="rId2"/>
    <sheet name="до наказу КН-21-т" sheetId="3" state="hidden" r:id="rId3"/>
    <sheet name="сем КН-21-1т" sheetId="4" state="hidden" r:id="rId4"/>
    <sheet name="Лист4" sheetId="5" state="hidden" r:id="rId5"/>
  </sheets>
  <definedNames>
    <definedName name="_xlnm.Print_Titles" localSheetId="1">'план'!$8:$8</definedName>
    <definedName name="_xlnm.Print_Titles" localSheetId="3">'сем КН-21-1т'!$8:$8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<sst xmlns="http://schemas.openxmlformats.org/spreadsheetml/2006/main" count="1223" uniqueCount="308">
  <si>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</si>
  <si>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</si>
  <si>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</si>
  <si>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</si>
  <si>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</si>
  <si>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</si>
  <si>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</si>
  <si>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</si>
  <si>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</si>
  <si>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</si>
  <si>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</si>
  <si>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</si>
  <si>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</si>
  <si>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</si>
  <si>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</si>
  <si>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</si>
  <si>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</si>
  <si>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</si>
  <si>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</si>
  <si>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</si>
  <si>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</si>
  <si>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</si>
  <si>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</si>
  <si>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</si>
  <si>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</si>
  <si>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</si>
  <si>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</si>
  <si>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</si>
  <si>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</si>
  <si>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</si>
  <si>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на базі ВНЗ 1 рівня</t>
  </si>
  <si>
    <t>Автоматизація технологічних процесів та виробництв</t>
  </si>
  <si>
    <t>1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</si>
  <si>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</si>
  <si>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</si>
  <si>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</si>
  <si>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</si>
  <si>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</si>
  <si>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Підсумок</t>
  </si>
  <si>
    <t>Міністерство освіти і науки України</t>
  </si>
  <si>
    <t>Фізичне виховання</t>
  </si>
  <si>
    <t>Переддипломна</t>
  </si>
  <si>
    <t>Тижні</t>
  </si>
  <si>
    <t>Назва
 практики</t>
  </si>
  <si>
    <t>Усього</t>
  </si>
  <si>
    <t>Виконання дипломн. проекту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</si>
  <si>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</si>
  <si>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</si>
  <si>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</si>
  <si>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</si>
  <si>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</si>
  <si>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</si>
  <si>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</si>
  <si>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</si>
  <si>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</si>
  <si>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</si>
  <si>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</si>
  <si>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</si>
  <si>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</si>
  <si>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</si>
  <si>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</si>
  <si>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</si>
  <si>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</si>
  <si>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</si>
  <si>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</si>
  <si>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</si>
  <si>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</si>
  <si>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</si>
  <si>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</si>
  <si>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</si>
  <si>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</si>
  <si>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</si>
  <si>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</si>
  <si>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</si>
  <si>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</si>
  <si>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</si>
  <si>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</si>
  <si>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</si>
  <si>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</si>
  <si>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</si>
  <si>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</si>
  <si>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</si>
  <si>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</si>
  <si>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</si>
  <si>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</si>
  <si>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</si>
  <si>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 xml:space="preserve">. </t>
  </si>
  <si>
    <t>1.1.7</t>
  </si>
  <si>
    <t>1.1.8</t>
  </si>
  <si>
    <t>1.1.9</t>
  </si>
  <si>
    <t>2.1.2</t>
  </si>
  <si>
    <t>Канікули</t>
  </si>
  <si>
    <t>Екзаменац. сесія та проміж. контроль</t>
  </si>
  <si>
    <t xml:space="preserve">ІІІ. ПРАКТИКА </t>
  </si>
  <si>
    <t xml:space="preserve">       II. ЗВЕДЕНІ ДАНІ ПРО БЮДЖЕТ ЧАСУ, тижні 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</si>
  <si>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</si>
  <si>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</si>
  <si>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</si>
  <si>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</si>
  <si>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</si>
  <si>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</si>
  <si>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</si>
  <si>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 xml:space="preserve">на базі академії </t>
  </si>
  <si>
    <t>Разом на базі академії:</t>
  </si>
  <si>
    <t>1.2.5</t>
  </si>
  <si>
    <t>1.2.6</t>
  </si>
  <si>
    <t>1.2.7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</si>
  <si>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</si>
  <si>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</si>
  <si>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</si>
  <si>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</si>
  <si>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</si>
  <si>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</si>
  <si>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</si>
  <si>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</si>
  <si>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</si>
  <si>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</si>
  <si>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</si>
  <si>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</si>
  <si>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</si>
  <si>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</si>
  <si>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</si>
  <si>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</si>
  <si>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</si>
  <si>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</si>
  <si>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</si>
  <si>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</si>
  <si>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</si>
  <si>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</si>
  <si>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</si>
  <si>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</si>
  <si>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</si>
  <si>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</si>
  <si>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Кількість годин на тиждень</t>
  </si>
  <si>
    <t>ісп.</t>
  </si>
  <si>
    <t>1.1.11</t>
  </si>
  <si>
    <t>1.1.12</t>
  </si>
  <si>
    <t xml:space="preserve"> </t>
  </si>
  <si>
    <t>зал.</t>
  </si>
  <si>
    <t>2.2.8</t>
  </si>
  <si>
    <t>2.2.12</t>
  </si>
  <si>
    <t>ПК</t>
  </si>
  <si>
    <t>Вступ до освітнього процесу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</si>
  <si>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</si>
  <si>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</si>
  <si>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</si>
  <si>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</si>
  <si>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</si>
  <si>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</si>
  <si>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</si>
  <si>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</si>
  <si>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</si>
  <si>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</si>
  <si>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</si>
  <si>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</si>
  <si>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</si>
  <si>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</si>
  <si>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</si>
  <si>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</si>
  <si>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</si>
  <si>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</si>
  <si>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</si>
  <si>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</si>
  <si>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</si>
  <si>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</si>
  <si>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</si>
  <si>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</si>
  <si>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</si>
  <si>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</si>
  <si>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</si>
  <si>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</si>
  <si>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</si>
  <si>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</si>
  <si>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</si>
  <si>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</si>
  <si>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</si>
  <si>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2.1.6</t>
  </si>
  <si>
    <t>2.1.7</t>
  </si>
  <si>
    <t>2.1.8</t>
  </si>
  <si>
    <t>Алгоритмізація та програмування</t>
  </si>
  <si>
    <t xml:space="preserve"> План навчального процесу  на  2020-2021 н.р.       КН  (денний приск.) </t>
  </si>
  <si>
    <t>С.В. Подлєсний</t>
  </si>
  <si>
    <t>О.Ф. Тарасов</t>
  </si>
  <si>
    <t xml:space="preserve">Основи інженерних розрахунків  </t>
  </si>
  <si>
    <t xml:space="preserve">Технічна механіка 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</si>
  <si>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</si>
  <si>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</si>
  <si>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</si>
  <si>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</si>
  <si>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</si>
  <si>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 спрямуванням) на базі фахової передвищої освіти</t>
  </si>
  <si>
    <t xml:space="preserve">Об'єктно-орієнтоване програмування  на базі академії </t>
  </si>
  <si>
    <t>Разом на базі фахової передвищої освіти:</t>
  </si>
  <si>
    <t>Дисципліни вільного вибору на базі фахової передвищої освіти</t>
  </si>
  <si>
    <t>зал</t>
  </si>
  <si>
    <t>Теорія алгоритмів та графів</t>
  </si>
  <si>
    <t>Теорія алгоритмів та графів  (кур.)</t>
  </si>
  <si>
    <t>Операційні системи та системне програмування</t>
  </si>
  <si>
    <r>
      <t xml:space="preserve">Комп'ютерні мережі та WEB-технології </t>
    </r>
    <r>
      <rPr>
        <i/>
        <sz val="14"/>
        <rFont val="Times New Roman"/>
        <family val="1"/>
      </rPr>
      <t>на базі фахової передвищої освіти</t>
    </r>
  </si>
  <si>
    <t xml:space="preserve"> Геометричне моделювання та комп'ютерна графіка</t>
  </si>
  <si>
    <t xml:space="preserve">Організація баз даних та знань </t>
  </si>
  <si>
    <t>Організація баз даних та знань (кур)</t>
  </si>
  <si>
    <r>
      <t xml:space="preserve">Компоненти сучасних комп’ютерних систем </t>
    </r>
    <r>
      <rPr>
        <i/>
        <sz val="14"/>
        <color indexed="8"/>
        <rFont val="Times New Roman"/>
        <family val="1"/>
      </rPr>
      <t>на базі фахової передвищої освіти</t>
    </r>
  </si>
  <si>
    <r>
      <rPr>
        <sz val="14"/>
        <rFont val="Times New Roman"/>
        <family val="1"/>
      </rPr>
      <t>Системний аналіз</t>
    </r>
    <r>
      <rPr>
        <i/>
        <sz val="14"/>
        <rFont val="Times New Roman"/>
        <family val="1"/>
      </rPr>
      <t xml:space="preserve">  на базі фахової передвищої освіти</t>
    </r>
  </si>
  <si>
    <t xml:space="preserve">Системи штучного інтелекту та інтелектуальний аналіз даних </t>
  </si>
  <si>
    <t xml:space="preserve"> Методи дослідження операцій </t>
  </si>
  <si>
    <t xml:space="preserve">Технологія створення програмних продуктів </t>
  </si>
  <si>
    <t>Технологія створення програмних продуктів (кур.)</t>
  </si>
  <si>
    <t>Крос-платформне програмування та захист інформації</t>
  </si>
  <si>
    <t xml:space="preserve">Автоматизоване проектування та розрахунки конструкцій </t>
  </si>
  <si>
    <t xml:space="preserve">Технології розподілених систем та паралельних обчислень </t>
  </si>
  <si>
    <t xml:space="preserve">Моделювання систем </t>
  </si>
  <si>
    <t>Декан факультету ФАМІТ</t>
  </si>
  <si>
    <t>Проектування і управління  проектами інформаційних систем</t>
  </si>
  <si>
    <t>Принципи побудови інтерфейсу для мобільних систем</t>
  </si>
  <si>
    <t>Об'єктно-орієнтовані додатки для мобільних систем</t>
  </si>
  <si>
    <t>Цифрова обробка біомедічних сигналів</t>
  </si>
  <si>
    <t xml:space="preserve">Ймовірнісні процеси і мат. статистика в автоматизованих системах  </t>
  </si>
  <si>
    <t>Автоматизовані системи наукових досліджень</t>
  </si>
  <si>
    <t xml:space="preserve">Методи математичної обробки медико-біологічних даних </t>
  </si>
  <si>
    <t xml:space="preserve"> WEB - дизайн і програмування </t>
  </si>
  <si>
    <t xml:space="preserve"> Розробка  web-орієнтованих прикладних систем </t>
  </si>
  <si>
    <t xml:space="preserve"> Web-орієнтовані  системи медичного призначення</t>
  </si>
  <si>
    <t>Апаратне забезпечення Інтернету речей</t>
  </si>
  <si>
    <t>Технології Інтернет речей</t>
  </si>
  <si>
    <t xml:space="preserve">Технології отримання та передавання медичних даних </t>
  </si>
  <si>
    <r>
      <t xml:space="preserve">Чисельні методи </t>
    </r>
    <r>
      <rPr>
        <i/>
        <sz val="14"/>
        <rFont val="Times New Roman"/>
        <family val="1"/>
      </rPr>
      <t>на базі фахової передвищої освіти</t>
    </r>
  </si>
  <si>
    <r>
      <t xml:space="preserve">Електроніка та  комп’ютерна схемотехніка </t>
    </r>
    <r>
      <rPr>
        <i/>
        <sz val="14"/>
        <rFont val="Times New Roman"/>
        <family val="1"/>
      </rPr>
      <t>на базі фахової передвищої освіти</t>
    </r>
  </si>
  <si>
    <r>
      <t>Основи нарисної геометрії і інж. графіки</t>
    </r>
    <r>
      <rPr>
        <i/>
        <sz val="14"/>
        <color indexed="8"/>
        <rFont val="Times New Roman"/>
        <family val="1"/>
      </rPr>
      <t xml:space="preserve"> на базі фахової передвищої освіти</t>
    </r>
  </si>
  <si>
    <t>Разом  на базі фахової передвищої освіти:</t>
  </si>
  <si>
    <t>Всього обов'язкові дисципліни на базі фахової передвищої освіти</t>
  </si>
  <si>
    <t>1.2.18</t>
  </si>
  <si>
    <t>1.2.19</t>
  </si>
  <si>
    <t>1.2.20</t>
  </si>
  <si>
    <t>1.1</t>
  </si>
  <si>
    <t>1, 2б д*</t>
  </si>
  <si>
    <t>1.2</t>
  </si>
  <si>
    <t>3, 4б д*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</si>
  <si>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</si>
  <si>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</si>
  <si>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</si>
  <si>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</si>
  <si>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Зав. кафедри КІТ</t>
  </si>
  <si>
    <t>2.1</t>
  </si>
  <si>
    <t>2.2</t>
  </si>
  <si>
    <t>IV. АТЕСТАЦІЯ</t>
  </si>
  <si>
    <t>№</t>
  </si>
  <si>
    <t>Форма атестації (екзамен, дипломний проект (робота))</t>
  </si>
  <si>
    <t>Атест.</t>
  </si>
  <si>
    <r>
      <t xml:space="preserve">Дискретна математика </t>
    </r>
    <r>
      <rPr>
        <i/>
        <sz val="14"/>
        <color indexed="8"/>
        <rFont val="Times New Roman"/>
        <family val="1"/>
      </rPr>
      <t>на базі фахової передвищої освіти</t>
    </r>
  </si>
  <si>
    <t>Всього обов'язкові дисципліни на базі академії</t>
  </si>
  <si>
    <t>екз.</t>
  </si>
  <si>
    <r>
      <t xml:space="preserve">Кваліфікація:   </t>
    </r>
    <r>
      <rPr>
        <b/>
        <sz val="20"/>
        <rFont val="Times New Roman"/>
        <family val="1"/>
      </rPr>
      <t>бакалавр з комп’ютерних наук</t>
    </r>
  </si>
  <si>
    <t>2.1.9</t>
  </si>
  <si>
    <t>2.1.10</t>
  </si>
  <si>
    <t>Правознавство</t>
  </si>
  <si>
    <t>Психологія</t>
  </si>
  <si>
    <t>Комп’ютерна практика на базі фахової передвищої освіти</t>
  </si>
  <si>
    <t>Виробнича практика на базі фахової передвищої освіти</t>
  </si>
  <si>
    <t>Виробнича практикана базі фахової передвищої освіти</t>
  </si>
  <si>
    <t>П.І. Сагайда</t>
  </si>
  <si>
    <t xml:space="preserve">1.3. ПРАКТИЧНА ПІДГОТОВКА </t>
  </si>
  <si>
    <t>І . ГРАФІК ОСВІТНЬОГО ПРОЦЕСУ</t>
  </si>
  <si>
    <t>Історія української культури (2а)</t>
  </si>
  <si>
    <t xml:space="preserve">Об'єктно-орієнтоване програмування </t>
  </si>
  <si>
    <t>Організація баз даних та знань (курсова робота)</t>
  </si>
  <si>
    <t>ЗО</t>
  </si>
  <si>
    <t>ПО</t>
  </si>
  <si>
    <t>ЗВ</t>
  </si>
  <si>
    <t>ПВ</t>
  </si>
  <si>
    <t>залік</t>
  </si>
  <si>
    <t>екзамен</t>
  </si>
  <si>
    <t>техм</t>
  </si>
  <si>
    <t>кіт</t>
  </si>
  <si>
    <t>вм</t>
  </si>
  <si>
    <t>фіз</t>
  </si>
  <si>
    <t>філ</t>
  </si>
  <si>
    <t>фв</t>
  </si>
  <si>
    <t>2а</t>
  </si>
  <si>
    <t>код з
 плану</t>
  </si>
  <si>
    <t>цикл</t>
  </si>
  <si>
    <t>Освітній компонент</t>
  </si>
  <si>
    <t>семестр</t>
  </si>
  <si>
    <t>потік, групи</t>
  </si>
  <si>
    <t>Кількість годин / тиждень</t>
  </si>
  <si>
    <t>лекц.</t>
  </si>
  <si>
    <t>лаб.</t>
  </si>
  <si>
    <t>практ</t>
  </si>
  <si>
    <t>контроль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</si>
  <si>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</si>
  <si>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</si>
  <si>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</si>
  <si>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</si>
  <si>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</si>
  <si>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1 семестр</t>
  </si>
  <si>
    <t>КН-21-1т</t>
  </si>
  <si>
    <t>Теорія ймовірностей, ймовірностні процеси і математична статистика (2а)</t>
  </si>
  <si>
    <t>ФАМІТ</t>
  </si>
  <si>
    <t>ФЕМ</t>
  </si>
  <si>
    <t>ФМ</t>
  </si>
  <si>
    <t>2 семестр</t>
  </si>
  <si>
    <t>2а семестр</t>
  </si>
  <si>
    <t>2б семестр</t>
  </si>
  <si>
    <t>2б</t>
  </si>
  <si>
    <t>решить, в потоке с СА, ІСТ, ЕСА, или разделить</t>
  </si>
  <si>
    <t>протокол № 10</t>
  </si>
  <si>
    <t>" 29 " квітня   2021 р.</t>
  </si>
  <si>
    <t xml:space="preserve"> План освітнього процесу  на  2021-2022 н.р.       КН  (денний приск.)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</si>
</sst>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_-;\-* #,##0_-;\ &quot;&quot;_-;_-@_-"/>
    <numFmt numFmtId="184" formatCode="#,##0;\-* #,##0_-;\ &quot;&quot;_-;_-@_-"/>
    <numFmt numFmtId="185" formatCode="#,##0.0;\-* #,##0.0_-;\ &quot;&quot;_-;_-@_-"/>
    <numFmt numFmtId="186" formatCode="#,##0.0_ ;\-#,##0.0\ "/>
    <numFmt numFmtId="187" formatCode="#,##0_ ;\-#,##0\ "/>
    <numFmt numFmtId="188" formatCode="[$-FC19]d\ mmmm\ yyyy\ &quot;г.&quot;"/>
    <numFmt numFmtId="189" formatCode="#,##0.0;\-* #,##0.0_-;\ 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87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i/>
      <sz val="14"/>
      <color indexed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0" fontId="8" fillId="0" borderId="0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0" fontId="25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25" fillId="0" borderId="0" xfId="0" applyNumberFormat="1" applyFont="1" applyFill="1" applyBorder="1" applyAlignment="1" applyProtection="1">
      <alignment horizontal="center" vertical="center" wrapText="1"/>
      <protection/>
    </xf>
    <xf numFmtId="180" fontId="25" fillId="0" borderId="0" xfId="0" applyNumberFormat="1" applyFont="1" applyFill="1" applyBorder="1" applyAlignment="1" applyProtection="1">
      <alignment horizontal="right" vertical="center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86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2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/>
    </xf>
    <xf numFmtId="182" fontId="3" fillId="33" borderId="25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 applyProtection="1">
      <alignment vertical="center"/>
      <protection/>
    </xf>
    <xf numFmtId="49" fontId="3" fillId="33" borderId="23" xfId="0" applyNumberFormat="1" applyFont="1" applyFill="1" applyBorder="1" applyAlignment="1">
      <alignment horizontal="left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80" fontId="3" fillId="33" borderId="22" xfId="0" applyNumberFormat="1" applyFont="1" applyFill="1" applyBorder="1" applyAlignment="1" applyProtection="1">
      <alignment vertical="center"/>
      <protection/>
    </xf>
    <xf numFmtId="49" fontId="3" fillId="33" borderId="24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1" fontId="3" fillId="33" borderId="37" xfId="0" applyNumberFormat="1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1" fontId="3" fillId="33" borderId="36" xfId="0" applyNumberFormat="1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 applyProtection="1">
      <alignment vertical="center"/>
      <protection/>
    </xf>
    <xf numFmtId="180" fontId="1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 applyProtection="1">
      <alignment horizontal="center" vertical="center"/>
      <protection/>
    </xf>
    <xf numFmtId="182" fontId="3" fillId="33" borderId="14" xfId="0" applyNumberFormat="1" applyFont="1" applyFill="1" applyBorder="1" applyAlignment="1" applyProtection="1">
      <alignment horizontal="center" vertical="center"/>
      <protection/>
    </xf>
    <xf numFmtId="180" fontId="3" fillId="33" borderId="22" xfId="0" applyNumberFormat="1" applyFont="1" applyFill="1" applyBorder="1" applyAlignment="1">
      <alignment horizontal="center" vertical="center" wrapText="1"/>
    </xf>
    <xf numFmtId="18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>
      <alignment horizontal="center" vertical="center" wrapText="1"/>
    </xf>
    <xf numFmtId="180" fontId="3" fillId="33" borderId="15" xfId="0" applyNumberFormat="1" applyFont="1" applyFill="1" applyBorder="1" applyAlignment="1" applyProtection="1">
      <alignment horizontal="center" vertical="center"/>
      <protection/>
    </xf>
    <xf numFmtId="180" fontId="3" fillId="33" borderId="12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180" fontId="3" fillId="33" borderId="34" xfId="0" applyNumberFormat="1" applyFont="1" applyFill="1" applyBorder="1" applyAlignment="1" applyProtection="1">
      <alignment horizontal="center" vertical="center"/>
      <protection/>
    </xf>
    <xf numFmtId="180" fontId="11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80" fillId="33" borderId="15" xfId="0" applyNumberFormat="1" applyFont="1" applyFill="1" applyBorder="1" applyAlignment="1">
      <alignment horizontal="center" vertical="center" wrapText="1"/>
    </xf>
    <xf numFmtId="49" fontId="80" fillId="33" borderId="16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49" fontId="80" fillId="33" borderId="39" xfId="0" applyNumberFormat="1" applyFont="1" applyFill="1" applyBorder="1" applyAlignment="1">
      <alignment horizontal="left" vertical="center" wrapText="1"/>
    </xf>
    <xf numFmtId="1" fontId="3" fillId="33" borderId="40" xfId="0" applyNumberFormat="1" applyFont="1" applyFill="1" applyBorder="1" applyAlignment="1">
      <alignment horizontal="center" vertical="center" wrapText="1"/>
    </xf>
    <xf numFmtId="1" fontId="3" fillId="33" borderId="41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49" fontId="14" fillId="33" borderId="23" xfId="0" applyNumberFormat="1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center" vertical="center" wrapText="1"/>
    </xf>
    <xf numFmtId="182" fontId="3" fillId="33" borderId="42" xfId="0" applyNumberFormat="1" applyFont="1" applyFill="1" applyBorder="1" applyAlignment="1" applyProtection="1">
      <alignment horizontal="center" vertical="center"/>
      <protection/>
    </xf>
    <xf numFmtId="182" fontId="3" fillId="33" borderId="43" xfId="0" applyNumberFormat="1" applyFont="1" applyFill="1" applyBorder="1" applyAlignment="1">
      <alignment horizontal="center" vertical="center"/>
    </xf>
    <xf numFmtId="182" fontId="3" fillId="33" borderId="42" xfId="0" applyNumberFormat="1" applyFont="1" applyFill="1" applyBorder="1" applyAlignment="1">
      <alignment horizontal="center" vertical="center"/>
    </xf>
    <xf numFmtId="182" fontId="3" fillId="33" borderId="44" xfId="0" applyNumberFormat="1" applyFont="1" applyFill="1" applyBorder="1" applyAlignment="1">
      <alignment horizontal="center" vertical="center" wrapText="1"/>
    </xf>
    <xf numFmtId="182" fontId="3" fillId="33" borderId="44" xfId="0" applyNumberFormat="1" applyFont="1" applyFill="1" applyBorder="1" applyAlignment="1" applyProtection="1">
      <alignment horizontal="center" vertical="center"/>
      <protection/>
    </xf>
    <xf numFmtId="182" fontId="3" fillId="33" borderId="4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39" xfId="0" applyNumberFormat="1" applyFont="1" applyFill="1" applyBorder="1" applyAlignment="1" applyProtection="1">
      <alignment horizontal="center" vertical="center"/>
      <protection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46" xfId="0" applyNumberFormat="1" applyFont="1" applyFill="1" applyBorder="1" applyAlignment="1">
      <alignment horizontal="center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>
      <alignment horizontal="center" vertical="center" wrapText="1"/>
    </xf>
    <xf numFmtId="49" fontId="14" fillId="33" borderId="3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182" fontId="6" fillId="33" borderId="22" xfId="57" applyNumberFormat="1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0" fontId="3" fillId="33" borderId="48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182" fontId="3" fillId="33" borderId="49" xfId="0" applyNumberFormat="1" applyFont="1" applyFill="1" applyBorder="1" applyAlignment="1" applyProtection="1">
      <alignment horizontal="center" vertical="center"/>
      <protection/>
    </xf>
    <xf numFmtId="0" fontId="34" fillId="33" borderId="37" xfId="0" applyNumberFormat="1" applyFont="1" applyFill="1" applyBorder="1" applyAlignment="1">
      <alignment horizontal="center" vertical="center" wrapText="1"/>
    </xf>
    <xf numFmtId="49" fontId="34" fillId="33" borderId="37" xfId="0" applyNumberFormat="1" applyFont="1" applyFill="1" applyBorder="1" applyAlignment="1">
      <alignment horizontal="center" vertical="center" wrapText="1"/>
    </xf>
    <xf numFmtId="0" fontId="34" fillId="33" borderId="22" xfId="57" applyNumberFormat="1" applyFont="1" applyFill="1" applyBorder="1" applyAlignment="1">
      <alignment horizontal="center" vertical="center" wrapText="1"/>
      <protection/>
    </xf>
    <xf numFmtId="0" fontId="3" fillId="33" borderId="22" xfId="57" applyFont="1" applyFill="1" applyBorder="1" applyAlignment="1">
      <alignment horizontal="center" vertical="center" wrapText="1"/>
      <protection/>
    </xf>
    <xf numFmtId="182" fontId="6" fillId="33" borderId="23" xfId="57" applyNumberFormat="1" applyFont="1" applyFill="1" applyBorder="1" applyAlignment="1" applyProtection="1">
      <alignment horizontal="center" vertical="center"/>
      <protection/>
    </xf>
    <xf numFmtId="180" fontId="3" fillId="33" borderId="30" xfId="0" applyNumberFormat="1" applyFont="1" applyFill="1" applyBorder="1" applyAlignment="1">
      <alignment horizontal="center" vertical="center" wrapText="1"/>
    </xf>
    <xf numFmtId="180" fontId="3" fillId="33" borderId="23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 applyProtection="1">
      <alignment horizontal="center" vertical="center"/>
      <protection/>
    </xf>
    <xf numFmtId="181" fontId="3" fillId="33" borderId="22" xfId="0" applyNumberFormat="1" applyFont="1" applyFill="1" applyBorder="1" applyAlignment="1" applyProtection="1">
      <alignment horizontal="center" vertical="center"/>
      <protection/>
    </xf>
    <xf numFmtId="181" fontId="3" fillId="33" borderId="39" xfId="0" applyNumberFormat="1" applyFont="1" applyFill="1" applyBorder="1" applyAlignment="1" applyProtection="1">
      <alignment horizontal="center" vertical="center"/>
      <protection/>
    </xf>
    <xf numFmtId="181" fontId="3" fillId="33" borderId="51" xfId="0" applyNumberFormat="1" applyFont="1" applyFill="1" applyBorder="1" applyAlignment="1" applyProtection="1">
      <alignment horizontal="center" vertical="center"/>
      <protection/>
    </xf>
    <xf numFmtId="181" fontId="3" fillId="33" borderId="52" xfId="0" applyNumberFormat="1" applyFont="1" applyFill="1" applyBorder="1" applyAlignment="1" applyProtection="1">
      <alignment horizontal="center" vertical="center"/>
      <protection/>
    </xf>
    <xf numFmtId="0" fontId="3" fillId="33" borderId="53" xfId="0" applyNumberFormat="1" applyFont="1" applyFill="1" applyBorder="1" applyAlignment="1" applyProtection="1">
      <alignment horizontal="center" vertical="center"/>
      <protection/>
    </xf>
    <xf numFmtId="0" fontId="3" fillId="33" borderId="54" xfId="0" applyNumberFormat="1" applyFont="1" applyFill="1" applyBorder="1" applyAlignment="1" applyProtection="1">
      <alignment horizontal="center" vertical="center"/>
      <protection/>
    </xf>
    <xf numFmtId="180" fontId="3" fillId="33" borderId="55" xfId="0" applyNumberFormat="1" applyFont="1" applyFill="1" applyBorder="1" applyAlignment="1" applyProtection="1">
      <alignment horizontal="center" vertical="center"/>
      <protection/>
    </xf>
    <xf numFmtId="180" fontId="3" fillId="33" borderId="56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49" fontId="80" fillId="33" borderId="30" xfId="0" applyNumberFormat="1" applyFont="1" applyFill="1" applyBorder="1" applyAlignment="1">
      <alignment horizontal="left" vertical="center" wrapText="1"/>
    </xf>
    <xf numFmtId="180" fontId="3" fillId="33" borderId="26" xfId="0" applyNumberFormat="1" applyFont="1" applyFill="1" applyBorder="1" applyAlignment="1" applyProtection="1">
      <alignment horizontal="center" vertical="center"/>
      <protection/>
    </xf>
    <xf numFmtId="180" fontId="3" fillId="33" borderId="27" xfId="0" applyNumberFormat="1" applyFont="1" applyFill="1" applyBorder="1" applyAlignment="1" applyProtection="1">
      <alignment horizontal="center" vertical="center"/>
      <protection/>
    </xf>
    <xf numFmtId="180" fontId="3" fillId="33" borderId="28" xfId="0" applyNumberFormat="1" applyFont="1" applyFill="1" applyBorder="1" applyAlignment="1" applyProtection="1">
      <alignment horizontal="center" vertical="center"/>
      <protection/>
    </xf>
    <xf numFmtId="182" fontId="3" fillId="33" borderId="57" xfId="0" applyNumberFormat="1" applyFont="1" applyFill="1" applyBorder="1" applyAlignment="1" applyProtection="1">
      <alignment horizontal="center" vertical="center"/>
      <protection/>
    </xf>
    <xf numFmtId="180" fontId="3" fillId="33" borderId="11" xfId="0" applyNumberFormat="1" applyFont="1" applyFill="1" applyBorder="1" applyAlignment="1" applyProtection="1">
      <alignment horizontal="center" vertical="center"/>
      <protection/>
    </xf>
    <xf numFmtId="180" fontId="3" fillId="33" borderId="30" xfId="0" applyNumberFormat="1" applyFont="1" applyFill="1" applyBorder="1" applyAlignment="1" applyProtection="1">
      <alignment horizontal="center" vertical="center"/>
      <protection/>
    </xf>
    <xf numFmtId="180" fontId="3" fillId="33" borderId="22" xfId="0" applyNumberFormat="1" applyFont="1" applyFill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center" vertical="center"/>
      <protection/>
    </xf>
    <xf numFmtId="180" fontId="3" fillId="33" borderId="23" xfId="0" applyNumberFormat="1" applyFont="1" applyFill="1" applyBorder="1" applyAlignment="1" applyProtection="1">
      <alignment horizontal="center" vertical="center"/>
      <protection/>
    </xf>
    <xf numFmtId="180" fontId="3" fillId="33" borderId="24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14" fillId="33" borderId="58" xfId="0" applyNumberFormat="1" applyFont="1" applyFill="1" applyBorder="1" applyAlignment="1">
      <alignment horizontal="left" vertical="center" wrapText="1"/>
    </xf>
    <xf numFmtId="181" fontId="81" fillId="33" borderId="10" xfId="0" applyNumberFormat="1" applyFont="1" applyFill="1" applyBorder="1" applyAlignment="1" applyProtection="1">
      <alignment horizontal="center" vertical="center"/>
      <protection/>
    </xf>
    <xf numFmtId="181" fontId="81" fillId="33" borderId="22" xfId="0" applyNumberFormat="1" applyFont="1" applyFill="1" applyBorder="1" applyAlignment="1" applyProtection="1">
      <alignment horizontal="center" vertical="center"/>
      <protection/>
    </xf>
    <xf numFmtId="181" fontId="81" fillId="33" borderId="23" xfId="0" applyNumberFormat="1" applyFont="1" applyFill="1" applyBorder="1" applyAlignment="1" applyProtection="1">
      <alignment horizontal="center" vertical="center"/>
      <protection/>
    </xf>
    <xf numFmtId="181" fontId="3" fillId="33" borderId="24" xfId="0" applyNumberFormat="1" applyFont="1" applyFill="1" applyBorder="1" applyAlignment="1" applyProtection="1">
      <alignment horizontal="center" vertical="center"/>
      <protection/>
    </xf>
    <xf numFmtId="181" fontId="3" fillId="33" borderId="23" xfId="0" applyNumberFormat="1" applyFont="1" applyFill="1" applyBorder="1" applyAlignment="1" applyProtection="1">
      <alignment horizontal="center" vertical="center"/>
      <protection/>
    </xf>
    <xf numFmtId="180" fontId="82" fillId="33" borderId="0" xfId="0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58" xfId="0" applyNumberFormat="1" applyFont="1" applyFill="1" applyBorder="1" applyAlignment="1">
      <alignment horizontal="left" vertical="center" wrapText="1"/>
    </xf>
    <xf numFmtId="181" fontId="3" fillId="33" borderId="15" xfId="0" applyNumberFormat="1" applyFont="1" applyFill="1" applyBorder="1" applyAlignment="1" applyProtection="1">
      <alignment horizontal="center" vertical="center"/>
      <protection/>
    </xf>
    <xf numFmtId="181" fontId="3" fillId="33" borderId="12" xfId="0" applyNumberFormat="1" applyFont="1" applyFill="1" applyBorder="1" applyAlignment="1" applyProtection="1">
      <alignment horizontal="center" vertical="center"/>
      <protection/>
    </xf>
    <xf numFmtId="181" fontId="3" fillId="33" borderId="30" xfId="0" applyNumberFormat="1" applyFont="1" applyFill="1" applyBorder="1" applyAlignment="1" applyProtection="1">
      <alignment horizontal="center" vertical="center"/>
      <protection/>
    </xf>
    <xf numFmtId="181" fontId="3" fillId="33" borderId="11" xfId="0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48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183" fontId="3" fillId="33" borderId="12" xfId="0" applyNumberFormat="1" applyFont="1" applyFill="1" applyBorder="1" applyAlignment="1" applyProtection="1">
      <alignment horizontal="center" vertical="center"/>
      <protection/>
    </xf>
    <xf numFmtId="181" fontId="14" fillId="33" borderId="30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>
      <alignment horizontal="center" vertical="center" wrapText="1"/>
    </xf>
    <xf numFmtId="183" fontId="3" fillId="33" borderId="30" xfId="0" applyNumberFormat="1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 applyProtection="1">
      <alignment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61" xfId="0" applyFont="1" applyFill="1" applyBorder="1" applyAlignment="1">
      <alignment horizontal="center" vertical="center"/>
    </xf>
    <xf numFmtId="1" fontId="3" fillId="33" borderId="40" xfId="0" applyNumberFormat="1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181" fontId="3" fillId="33" borderId="40" xfId="0" applyNumberFormat="1" applyFont="1" applyFill="1" applyBorder="1" applyAlignment="1" applyProtection="1">
      <alignment horizontal="center" vertical="center"/>
      <protection/>
    </xf>
    <xf numFmtId="49" fontId="80" fillId="33" borderId="62" xfId="0" applyNumberFormat="1" applyFont="1" applyFill="1" applyBorder="1" applyAlignment="1">
      <alignment horizontal="left" vertical="center" wrapText="1"/>
    </xf>
    <xf numFmtId="49" fontId="80" fillId="33" borderId="31" xfId="0" applyNumberFormat="1" applyFont="1" applyFill="1" applyBorder="1" applyAlignment="1">
      <alignment horizontal="center" vertical="center"/>
    </xf>
    <xf numFmtId="0" fontId="80" fillId="33" borderId="37" xfId="0" applyNumberFormat="1" applyFont="1" applyFill="1" applyBorder="1" applyAlignment="1">
      <alignment horizontal="center" vertical="center"/>
    </xf>
    <xf numFmtId="49" fontId="80" fillId="33" borderId="37" xfId="0" applyNumberFormat="1" applyFont="1" applyFill="1" applyBorder="1" applyAlignment="1">
      <alignment horizontal="center" vertical="center"/>
    </xf>
    <xf numFmtId="0" fontId="80" fillId="33" borderId="40" xfId="0" applyNumberFormat="1" applyFont="1" applyFill="1" applyBorder="1" applyAlignment="1" applyProtection="1">
      <alignment horizontal="center" vertical="center"/>
      <protection/>
    </xf>
    <xf numFmtId="182" fontId="80" fillId="33" borderId="14" xfId="0" applyNumberFormat="1" applyFont="1" applyFill="1" applyBorder="1" applyAlignment="1" applyProtection="1">
      <alignment horizontal="center" vertical="center"/>
      <protection/>
    </xf>
    <xf numFmtId="0" fontId="80" fillId="33" borderId="61" xfId="0" applyFont="1" applyFill="1" applyBorder="1" applyAlignment="1">
      <alignment horizontal="center" vertical="center"/>
    </xf>
    <xf numFmtId="1" fontId="80" fillId="33" borderId="37" xfId="0" applyNumberFormat="1" applyFont="1" applyFill="1" applyBorder="1" applyAlignment="1">
      <alignment horizontal="center" vertical="center"/>
    </xf>
    <xf numFmtId="1" fontId="80" fillId="33" borderId="40" xfId="0" applyNumberFormat="1" applyFont="1" applyFill="1" applyBorder="1" applyAlignment="1">
      <alignment horizontal="center" vertical="center"/>
    </xf>
    <xf numFmtId="0" fontId="80" fillId="33" borderId="59" xfId="0" applyFont="1" applyFill="1" applyBorder="1" applyAlignment="1">
      <alignment horizontal="center" vertical="center" wrapText="1"/>
    </xf>
    <xf numFmtId="0" fontId="83" fillId="33" borderId="60" xfId="0" applyFont="1" applyFill="1" applyBorder="1" applyAlignment="1">
      <alignment horizontal="center" vertical="center" wrapText="1"/>
    </xf>
    <xf numFmtId="180" fontId="83" fillId="33" borderId="0" xfId="0" applyNumberFormat="1" applyFont="1" applyFill="1" applyBorder="1" applyAlignment="1" applyProtection="1">
      <alignment vertical="center"/>
      <protection/>
    </xf>
    <xf numFmtId="180" fontId="83" fillId="33" borderId="0" xfId="0" applyNumberFormat="1" applyFont="1" applyFill="1" applyBorder="1" applyAlignment="1" applyProtection="1">
      <alignment horizontal="center" vertical="center"/>
      <protection/>
    </xf>
    <xf numFmtId="49" fontId="80" fillId="33" borderId="63" xfId="0" applyNumberFormat="1" applyFont="1" applyFill="1" applyBorder="1" applyAlignment="1">
      <alignment horizontal="center" vertical="center"/>
    </xf>
    <xf numFmtId="0" fontId="80" fillId="33" borderId="22" xfId="0" applyNumberFormat="1" applyFont="1" applyFill="1" applyBorder="1" applyAlignment="1">
      <alignment horizontal="center" vertical="center"/>
    </xf>
    <xf numFmtId="49" fontId="80" fillId="33" borderId="22" xfId="0" applyNumberFormat="1" applyFont="1" applyFill="1" applyBorder="1" applyAlignment="1">
      <alignment horizontal="center" vertical="center"/>
    </xf>
    <xf numFmtId="0" fontId="80" fillId="33" borderId="64" xfId="0" applyNumberFormat="1" applyFont="1" applyFill="1" applyBorder="1" applyAlignment="1" applyProtection="1">
      <alignment horizontal="center" vertical="center"/>
      <protection/>
    </xf>
    <xf numFmtId="0" fontId="80" fillId="33" borderId="31" xfId="0" applyNumberFormat="1" applyFont="1" applyFill="1" applyBorder="1" applyAlignment="1">
      <alignment horizontal="center" vertical="center" wrapText="1"/>
    </xf>
    <xf numFmtId="0" fontId="83" fillId="33" borderId="65" xfId="0" applyNumberFormat="1" applyFont="1" applyFill="1" applyBorder="1" applyAlignment="1">
      <alignment horizontal="center" vertical="center" wrapText="1"/>
    </xf>
    <xf numFmtId="180" fontId="82" fillId="33" borderId="0" xfId="0" applyNumberFormat="1" applyFont="1" applyFill="1" applyBorder="1" applyAlignment="1" applyProtection="1">
      <alignment horizontal="center" vertical="center"/>
      <protection/>
    </xf>
    <xf numFmtId="49" fontId="80" fillId="33" borderId="48" xfId="0" applyNumberFormat="1" applyFont="1" applyFill="1" applyBorder="1" applyAlignment="1">
      <alignment horizontal="left" vertical="center" wrapText="1"/>
    </xf>
    <xf numFmtId="49" fontId="80" fillId="33" borderId="66" xfId="0" applyNumberFormat="1" applyFont="1" applyFill="1" applyBorder="1" applyAlignment="1">
      <alignment horizontal="center" vertical="center"/>
    </xf>
    <xf numFmtId="0" fontId="80" fillId="33" borderId="67" xfId="0" applyNumberFormat="1" applyFont="1" applyFill="1" applyBorder="1" applyAlignment="1" applyProtection="1">
      <alignment horizontal="center" vertical="center"/>
      <protection/>
    </xf>
    <xf numFmtId="182" fontId="80" fillId="33" borderId="21" xfId="0" applyNumberFormat="1" applyFont="1" applyFill="1" applyBorder="1" applyAlignment="1" applyProtection="1">
      <alignment horizontal="center" vertical="center"/>
      <protection/>
    </xf>
    <xf numFmtId="49" fontId="84" fillId="33" borderId="58" xfId="0" applyNumberFormat="1" applyFont="1" applyFill="1" applyBorder="1" applyAlignment="1">
      <alignment horizontal="left" vertical="center" wrapText="1"/>
    </xf>
    <xf numFmtId="0" fontId="80" fillId="33" borderId="68" xfId="0" applyNumberFormat="1" applyFont="1" applyFill="1" applyBorder="1" applyAlignment="1">
      <alignment horizontal="center" vertical="center"/>
    </xf>
    <xf numFmtId="180" fontId="80" fillId="33" borderId="22" xfId="0" applyNumberFormat="1" applyFont="1" applyFill="1" applyBorder="1" applyAlignment="1" applyProtection="1">
      <alignment vertical="center"/>
      <protection/>
    </xf>
    <xf numFmtId="0" fontId="80" fillId="33" borderId="62" xfId="0" applyNumberFormat="1" applyFont="1" applyFill="1" applyBorder="1" applyAlignment="1" applyProtection="1">
      <alignment horizontal="center" vertical="center"/>
      <protection/>
    </xf>
    <xf numFmtId="49" fontId="3" fillId="33" borderId="62" xfId="0" applyNumberFormat="1" applyFont="1" applyFill="1" applyBorder="1" applyAlignment="1">
      <alignment horizontal="left" vertical="center" wrapText="1"/>
    </xf>
    <xf numFmtId="0" fontId="3" fillId="33" borderId="68" xfId="0" applyNumberFormat="1" applyFont="1" applyFill="1" applyBorder="1" applyAlignment="1">
      <alignment horizontal="center" vertical="center"/>
    </xf>
    <xf numFmtId="0" fontId="3" fillId="33" borderId="62" xfId="0" applyNumberFormat="1" applyFont="1" applyFill="1" applyBorder="1" applyAlignment="1" applyProtection="1">
      <alignment horizontal="center" vertical="center"/>
      <protection/>
    </xf>
    <xf numFmtId="0" fontId="3" fillId="33" borderId="65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31" xfId="0" applyNumberFormat="1" applyFont="1" applyFill="1" applyBorder="1" applyAlignment="1">
      <alignment horizontal="center" vertical="center"/>
    </xf>
    <xf numFmtId="49" fontId="3" fillId="33" borderId="69" xfId="0" applyNumberFormat="1" applyFont="1" applyFill="1" applyBorder="1" applyAlignment="1">
      <alignment horizontal="center" vertical="center"/>
    </xf>
    <xf numFmtId="182" fontId="3" fillId="33" borderId="21" xfId="0" applyNumberFormat="1" applyFont="1" applyFill="1" applyBorder="1" applyAlignment="1">
      <alignment horizontal="center" vertical="center"/>
    </xf>
    <xf numFmtId="49" fontId="3" fillId="33" borderId="70" xfId="0" applyNumberFormat="1" applyFont="1" applyFill="1" applyBorder="1" applyAlignment="1">
      <alignment horizontal="left" vertical="center" wrapText="1"/>
    </xf>
    <xf numFmtId="0" fontId="3" fillId="33" borderId="35" xfId="0" applyNumberFormat="1" applyFont="1" applyFill="1" applyBorder="1" applyAlignment="1">
      <alignment horizontal="center" vertical="center"/>
    </xf>
    <xf numFmtId="0" fontId="3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71" xfId="0" applyFont="1" applyFill="1" applyBorder="1" applyAlignment="1">
      <alignment horizontal="center" vertical="center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72" xfId="0" applyNumberFormat="1" applyFont="1" applyFill="1" applyBorder="1" applyAlignment="1">
      <alignment horizontal="center" vertical="center" wrapText="1"/>
    </xf>
    <xf numFmtId="182" fontId="3" fillId="33" borderId="73" xfId="0" applyNumberFormat="1" applyFont="1" applyFill="1" applyBorder="1" applyAlignment="1" applyProtection="1">
      <alignment horizontal="center" vertical="center"/>
      <protection/>
    </xf>
    <xf numFmtId="182" fontId="3" fillId="33" borderId="74" xfId="0" applyNumberFormat="1" applyFont="1" applyFill="1" applyBorder="1" applyAlignment="1">
      <alignment horizontal="center" vertical="center"/>
    </xf>
    <xf numFmtId="1" fontId="3" fillId="33" borderId="41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1" fontId="3" fillId="33" borderId="23" xfId="0" applyNumberFormat="1" applyFont="1" applyFill="1" applyBorder="1" applyAlignment="1">
      <alignment horizontal="center" vertical="center"/>
    </xf>
    <xf numFmtId="182" fontId="3" fillId="33" borderId="25" xfId="0" applyNumberFormat="1" applyFont="1" applyFill="1" applyBorder="1" applyAlignment="1">
      <alignment horizontal="center" vertical="center"/>
    </xf>
    <xf numFmtId="49" fontId="14" fillId="33" borderId="48" xfId="0" applyNumberFormat="1" applyFont="1" applyFill="1" applyBorder="1" applyAlignment="1">
      <alignment horizontal="left" vertical="center" wrapText="1"/>
    </xf>
    <xf numFmtId="184" fontId="3" fillId="33" borderId="22" xfId="0" applyNumberFormat="1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left" vertical="center" wrapText="1"/>
    </xf>
    <xf numFmtId="180" fontId="3" fillId="33" borderId="0" xfId="0" applyNumberFormat="1" applyFont="1" applyFill="1" applyBorder="1" applyAlignment="1" applyProtection="1">
      <alignment horizontal="right" vertical="center"/>
      <protection/>
    </xf>
    <xf numFmtId="186" fontId="3" fillId="33" borderId="0" xfId="0" applyNumberFormat="1" applyFont="1" applyFill="1" applyBorder="1" applyAlignment="1" applyProtection="1">
      <alignment vertical="center"/>
      <protection/>
    </xf>
    <xf numFmtId="184" fontId="3" fillId="33" borderId="12" xfId="0" applyNumberFormat="1" applyFont="1" applyFill="1" applyBorder="1" applyAlignment="1" applyProtection="1">
      <alignment vertical="center"/>
      <protection/>
    </xf>
    <xf numFmtId="0" fontId="3" fillId="33" borderId="30" xfId="0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 wrapText="1"/>
    </xf>
    <xf numFmtId="180" fontId="3" fillId="33" borderId="15" xfId="0" applyNumberFormat="1" applyFont="1" applyFill="1" applyBorder="1" applyAlignment="1" applyProtection="1">
      <alignment vertical="center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180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80" fillId="33" borderId="23" xfId="0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center" vertical="center"/>
    </xf>
    <xf numFmtId="0" fontId="80" fillId="33" borderId="22" xfId="0" applyFont="1" applyFill="1" applyBorder="1" applyAlignment="1">
      <alignment horizontal="center" vertical="center" wrapText="1"/>
    </xf>
    <xf numFmtId="0" fontId="80" fillId="33" borderId="23" xfId="0" applyFont="1" applyFill="1" applyBorder="1" applyAlignment="1">
      <alignment horizontal="center" vertical="center" wrapText="1"/>
    </xf>
    <xf numFmtId="182" fontId="80" fillId="33" borderId="25" xfId="0" applyNumberFormat="1" applyFont="1" applyFill="1" applyBorder="1" applyAlignment="1">
      <alignment horizontal="center" vertical="center" wrapText="1"/>
    </xf>
    <xf numFmtId="0" fontId="80" fillId="33" borderId="24" xfId="0" applyFont="1" applyFill="1" applyBorder="1" applyAlignment="1">
      <alignment horizontal="center" vertical="center"/>
    </xf>
    <xf numFmtId="0" fontId="80" fillId="33" borderId="22" xfId="0" applyFont="1" applyFill="1" applyBorder="1" applyAlignment="1">
      <alignment horizontal="center" vertical="center"/>
    </xf>
    <xf numFmtId="1" fontId="80" fillId="33" borderId="22" xfId="0" applyNumberFormat="1" applyFont="1" applyFill="1" applyBorder="1" applyAlignment="1">
      <alignment horizontal="center" vertical="center"/>
    </xf>
    <xf numFmtId="1" fontId="80" fillId="33" borderId="23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180" fontId="80" fillId="33" borderId="0" xfId="0" applyNumberFormat="1" applyFont="1" applyFill="1" applyBorder="1" applyAlignment="1" applyProtection="1">
      <alignment vertical="center"/>
      <protection/>
    </xf>
    <xf numFmtId="49" fontId="80" fillId="33" borderId="75" xfId="0" applyNumberFormat="1" applyFont="1" applyFill="1" applyBorder="1" applyAlignment="1">
      <alignment horizontal="left" vertical="center" wrapText="1"/>
    </xf>
    <xf numFmtId="49" fontId="80" fillId="33" borderId="24" xfId="0" applyNumberFormat="1" applyFont="1" applyFill="1" applyBorder="1" applyAlignment="1">
      <alignment horizontal="center" vertical="center"/>
    </xf>
    <xf numFmtId="49" fontId="84" fillId="33" borderId="75" xfId="0" applyNumberFormat="1" applyFont="1" applyFill="1" applyBorder="1" applyAlignment="1">
      <alignment horizontal="left" vertical="center" wrapText="1"/>
    </xf>
    <xf numFmtId="49" fontId="3" fillId="33" borderId="39" xfId="0" applyNumberFormat="1" applyFont="1" applyFill="1" applyBorder="1" applyAlignment="1">
      <alignment horizontal="left" vertical="center" wrapText="1"/>
    </xf>
    <xf numFmtId="49" fontId="14" fillId="33" borderId="75" xfId="0" applyNumberFormat="1" applyFont="1" applyFill="1" applyBorder="1" applyAlignment="1">
      <alignment horizontal="left" vertical="center" wrapText="1"/>
    </xf>
    <xf numFmtId="49" fontId="3" fillId="33" borderId="38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182" fontId="3" fillId="33" borderId="76" xfId="0" applyNumberFormat="1" applyFont="1" applyFill="1" applyBorder="1" applyAlignment="1">
      <alignment horizontal="center" vertical="center"/>
    </xf>
    <xf numFmtId="1" fontId="3" fillId="33" borderId="34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/>
    </xf>
    <xf numFmtId="0" fontId="3" fillId="33" borderId="34" xfId="0" applyNumberFormat="1" applyFont="1" applyFill="1" applyBorder="1" applyAlignment="1">
      <alignment horizontal="center" vertical="center"/>
    </xf>
    <xf numFmtId="49" fontId="3" fillId="33" borderId="75" xfId="0" applyNumberFormat="1" applyFont="1" applyFill="1" applyBorder="1" applyAlignment="1">
      <alignment horizontal="left" vertical="center" wrapText="1"/>
    </xf>
    <xf numFmtId="181" fontId="81" fillId="33" borderId="24" xfId="0" applyNumberFormat="1" applyFont="1" applyFill="1" applyBorder="1" applyAlignment="1" applyProtection="1">
      <alignment horizontal="center" vertical="center"/>
      <protection/>
    </xf>
    <xf numFmtId="49" fontId="14" fillId="33" borderId="39" xfId="0" applyNumberFormat="1" applyFont="1" applyFill="1" applyBorder="1" applyAlignment="1">
      <alignment horizontal="left" vertical="center" wrapText="1"/>
    </xf>
    <xf numFmtId="0" fontId="3" fillId="33" borderId="77" xfId="0" applyNumberFormat="1" applyFont="1" applyFill="1" applyBorder="1" applyAlignment="1">
      <alignment horizontal="center" vertical="center"/>
    </xf>
    <xf numFmtId="49" fontId="3" fillId="33" borderId="78" xfId="0" applyNumberFormat="1" applyFont="1" applyFill="1" applyBorder="1" applyAlignment="1">
      <alignment horizontal="center" vertical="center"/>
    </xf>
    <xf numFmtId="0" fontId="3" fillId="33" borderId="79" xfId="0" applyNumberFormat="1" applyFont="1" applyFill="1" applyBorder="1" applyAlignment="1" applyProtection="1">
      <alignment horizontal="center" vertical="center"/>
      <protection/>
    </xf>
    <xf numFmtId="182" fontId="3" fillId="33" borderId="80" xfId="0" applyNumberFormat="1" applyFont="1" applyFill="1" applyBorder="1" applyAlignment="1">
      <alignment horizontal="center" vertical="center"/>
    </xf>
    <xf numFmtId="182" fontId="3" fillId="33" borderId="81" xfId="0" applyNumberFormat="1" applyFont="1" applyFill="1" applyBorder="1" applyAlignment="1">
      <alignment horizontal="center" vertical="center"/>
    </xf>
    <xf numFmtId="182" fontId="3" fillId="33" borderId="82" xfId="0" applyNumberFormat="1" applyFont="1" applyFill="1" applyBorder="1" applyAlignment="1">
      <alignment horizontal="center" vertical="center"/>
    </xf>
    <xf numFmtId="182" fontId="3" fillId="33" borderId="83" xfId="0" applyNumberFormat="1" applyFont="1" applyFill="1" applyBorder="1" applyAlignment="1">
      <alignment horizontal="center" vertical="center"/>
    </xf>
    <xf numFmtId="182" fontId="3" fillId="33" borderId="79" xfId="0" applyNumberFormat="1" applyFont="1" applyFill="1" applyBorder="1" applyAlignment="1">
      <alignment horizontal="center" vertical="center"/>
    </xf>
    <xf numFmtId="182" fontId="3" fillId="33" borderId="79" xfId="0" applyNumberFormat="1" applyFont="1" applyFill="1" applyBorder="1" applyAlignment="1" applyProtection="1">
      <alignment horizontal="center" vertical="center"/>
      <protection/>
    </xf>
    <xf numFmtId="182" fontId="3" fillId="33" borderId="84" xfId="0" applyNumberFormat="1" applyFont="1" applyFill="1" applyBorder="1" applyAlignment="1">
      <alignment horizontal="center" vertical="center"/>
    </xf>
    <xf numFmtId="1" fontId="3" fillId="33" borderId="84" xfId="0" applyNumberFormat="1" applyFont="1" applyFill="1" applyBorder="1" applyAlignment="1">
      <alignment horizontal="center" vertical="center"/>
    </xf>
    <xf numFmtId="49" fontId="3" fillId="33" borderId="59" xfId="0" applyNumberFormat="1" applyFont="1" applyFill="1" applyBorder="1" applyAlignment="1">
      <alignment horizontal="center" vertical="center" wrapText="1"/>
    </xf>
    <xf numFmtId="49" fontId="3" fillId="33" borderId="67" xfId="0" applyNumberFormat="1" applyFont="1" applyFill="1" applyBorder="1" applyAlignment="1">
      <alignment horizontal="left" vertical="center" wrapText="1"/>
    </xf>
    <xf numFmtId="180" fontId="3" fillId="33" borderId="12" xfId="0" applyNumberFormat="1" applyFont="1" applyFill="1" applyBorder="1" applyAlignment="1" applyProtection="1">
      <alignment vertical="center"/>
      <protection/>
    </xf>
    <xf numFmtId="182" fontId="3" fillId="33" borderId="12" xfId="0" applyNumberFormat="1" applyFont="1" applyFill="1" applyBorder="1" applyAlignment="1" applyProtection="1">
      <alignment horizontal="center" vertical="center"/>
      <protection/>
    </xf>
    <xf numFmtId="180" fontId="3" fillId="33" borderId="29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>
      <alignment horizontal="left" vertical="center" wrapText="1"/>
    </xf>
    <xf numFmtId="49" fontId="3" fillId="33" borderId="53" xfId="0" applyNumberFormat="1" applyFont="1" applyFill="1" applyBorder="1" applyAlignment="1">
      <alignment horizontal="center" vertical="center"/>
    </xf>
    <xf numFmtId="181" fontId="3" fillId="33" borderId="53" xfId="0" applyNumberFormat="1" applyFont="1" applyFill="1" applyBorder="1" applyAlignment="1" applyProtection="1">
      <alignment horizontal="center" vertical="center"/>
      <protection/>
    </xf>
    <xf numFmtId="182" fontId="3" fillId="33" borderId="53" xfId="0" applyNumberFormat="1" applyFont="1" applyFill="1" applyBorder="1" applyAlignment="1" applyProtection="1">
      <alignment horizontal="center" vertical="center"/>
      <protection/>
    </xf>
    <xf numFmtId="0" fontId="3" fillId="33" borderId="53" xfId="0" applyFont="1" applyFill="1" applyBorder="1" applyAlignment="1">
      <alignment horizontal="center" vertical="center" wrapText="1"/>
    </xf>
    <xf numFmtId="1" fontId="3" fillId="33" borderId="53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49" fontId="3" fillId="33" borderId="8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181" fontId="3" fillId="33" borderId="29" xfId="0" applyNumberFormat="1" applyFont="1" applyFill="1" applyBorder="1" applyAlignment="1" applyProtection="1">
      <alignment horizontal="center" vertical="center"/>
      <protection/>
    </xf>
    <xf numFmtId="182" fontId="3" fillId="33" borderId="86" xfId="0" applyNumberFormat="1" applyFont="1" applyFill="1" applyBorder="1" applyAlignment="1" applyProtection="1">
      <alignment horizontal="center" vertical="center"/>
      <protection/>
    </xf>
    <xf numFmtId="1" fontId="3" fillId="33" borderId="2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 wrapText="1"/>
    </xf>
    <xf numFmtId="1" fontId="3" fillId="33" borderId="30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49" fontId="3" fillId="33" borderId="87" xfId="0" applyNumberFormat="1" applyFont="1" applyFill="1" applyBorder="1" applyAlignment="1">
      <alignment horizontal="center" vertical="center"/>
    </xf>
    <xf numFmtId="49" fontId="3" fillId="33" borderId="88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/>
    </xf>
    <xf numFmtId="0" fontId="3" fillId="33" borderId="75" xfId="0" applyNumberFormat="1" applyFont="1" applyFill="1" applyBorder="1" applyAlignment="1" applyProtection="1">
      <alignment horizontal="center" vertical="center"/>
      <protection/>
    </xf>
    <xf numFmtId="0" fontId="3" fillId="33" borderId="89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left" vertical="center" wrapText="1"/>
    </xf>
    <xf numFmtId="182" fontId="3" fillId="33" borderId="42" xfId="0" applyNumberFormat="1" applyFont="1" applyFill="1" applyBorder="1" applyAlignment="1">
      <alignment horizontal="center" vertical="center" wrapText="1"/>
    </xf>
    <xf numFmtId="182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88" xfId="0" applyFont="1" applyFill="1" applyBorder="1" applyAlignment="1">
      <alignment horizontal="center" vertical="center" wrapText="1"/>
    </xf>
    <xf numFmtId="182" fontId="3" fillId="33" borderId="90" xfId="0" applyNumberFormat="1" applyFont="1" applyFill="1" applyBorder="1" applyAlignment="1">
      <alignment horizontal="center" vertical="center" wrapText="1"/>
    </xf>
    <xf numFmtId="1" fontId="3" fillId="33" borderId="53" xfId="0" applyNumberFormat="1" applyFont="1" applyFill="1" applyBorder="1" applyAlignment="1">
      <alignment horizontal="center" vertical="center"/>
    </xf>
    <xf numFmtId="0" fontId="3" fillId="33" borderId="53" xfId="0" applyNumberFormat="1" applyFont="1" applyFill="1" applyBorder="1" applyAlignment="1">
      <alignment horizontal="center" vertical="center"/>
    </xf>
    <xf numFmtId="1" fontId="3" fillId="33" borderId="54" xfId="0" applyNumberFormat="1" applyFont="1" applyFill="1" applyBorder="1" applyAlignment="1">
      <alignment horizontal="center" vertical="center" wrapText="1"/>
    </xf>
    <xf numFmtId="1" fontId="3" fillId="33" borderId="36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180" fontId="2" fillId="33" borderId="0" xfId="0" applyNumberFormat="1" applyFont="1" applyFill="1" applyBorder="1" applyAlignment="1" applyProtection="1">
      <alignment horizontal="right" vertical="center"/>
      <protection/>
    </xf>
    <xf numFmtId="181" fontId="3" fillId="33" borderId="46" xfId="0" applyNumberFormat="1" applyFont="1" applyFill="1" applyBorder="1" applyAlignment="1" applyProtection="1">
      <alignment horizontal="center" vertical="center"/>
      <protection/>
    </xf>
    <xf numFmtId="49" fontId="3" fillId="33" borderId="32" xfId="0" applyNumberFormat="1" applyFont="1" applyFill="1" applyBorder="1" applyAlignment="1">
      <alignment horizontal="left" vertical="center" wrapText="1"/>
    </xf>
    <xf numFmtId="182" fontId="3" fillId="33" borderId="49" xfId="0" applyNumberFormat="1" applyFont="1" applyFill="1" applyBorder="1" applyAlignment="1">
      <alignment horizontal="center" vertical="center"/>
    </xf>
    <xf numFmtId="182" fontId="3" fillId="33" borderId="90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49" fontId="3" fillId="33" borderId="77" xfId="0" applyNumberFormat="1" applyFont="1" applyFill="1" applyBorder="1" applyAlignment="1">
      <alignment horizontal="center" vertical="center"/>
    </xf>
    <xf numFmtId="182" fontId="3" fillId="33" borderId="79" xfId="0" applyNumberFormat="1" applyFont="1" applyFill="1" applyBorder="1" applyAlignment="1">
      <alignment horizontal="center" vertical="center" wrapText="1"/>
    </xf>
    <xf numFmtId="182" fontId="3" fillId="33" borderId="80" xfId="0" applyNumberFormat="1" applyFont="1" applyFill="1" applyBorder="1" applyAlignment="1">
      <alignment horizontal="center" vertical="center" wrapText="1"/>
    </xf>
    <xf numFmtId="0" fontId="3" fillId="33" borderId="91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180" fontId="3" fillId="33" borderId="82" xfId="0" applyNumberFormat="1" applyFont="1" applyFill="1" applyBorder="1" applyAlignment="1" applyProtection="1">
      <alignment horizontal="center" vertical="center"/>
      <protection/>
    </xf>
    <xf numFmtId="1" fontId="3" fillId="33" borderId="92" xfId="0" applyNumberFormat="1" applyFont="1" applyFill="1" applyBorder="1" applyAlignment="1">
      <alignment horizontal="center" vertical="center" wrapText="1"/>
    </xf>
    <xf numFmtId="180" fontId="3" fillId="33" borderId="91" xfId="0" applyNumberFormat="1" applyFont="1" applyFill="1" applyBorder="1" applyAlignment="1" applyProtection="1">
      <alignment horizontal="center" vertical="center"/>
      <protection/>
    </xf>
    <xf numFmtId="0" fontId="3" fillId="33" borderId="93" xfId="0" applyNumberFormat="1" applyFont="1" applyFill="1" applyBorder="1" applyAlignment="1">
      <alignment horizontal="center" vertical="center"/>
    </xf>
    <xf numFmtId="1" fontId="3" fillId="33" borderId="94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1" fontId="3" fillId="33" borderId="28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3" fillId="33" borderId="58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34" xfId="0" applyNumberFormat="1" applyFont="1" applyFill="1" applyBorder="1" applyAlignment="1">
      <alignment horizontal="center" vertical="center" wrapText="1"/>
    </xf>
    <xf numFmtId="1" fontId="3" fillId="33" borderId="95" xfId="0" applyNumberFormat="1" applyFont="1" applyFill="1" applyBorder="1" applyAlignment="1">
      <alignment horizontal="left" vertical="center" wrapText="1"/>
    </xf>
    <xf numFmtId="0" fontId="3" fillId="33" borderId="96" xfId="0" applyFont="1" applyFill="1" applyBorder="1" applyAlignment="1">
      <alignment horizontal="center" vertical="center" wrapText="1"/>
    </xf>
    <xf numFmtId="0" fontId="3" fillId="33" borderId="97" xfId="0" applyFont="1" applyFill="1" applyBorder="1" applyAlignment="1">
      <alignment horizontal="center" vertical="center" wrapText="1"/>
    </xf>
    <xf numFmtId="180" fontId="14" fillId="33" borderId="98" xfId="0" applyNumberFormat="1" applyFont="1" applyFill="1" applyBorder="1" applyAlignment="1" applyProtection="1">
      <alignment horizontal="center" vertical="center"/>
      <protection/>
    </xf>
    <xf numFmtId="182" fontId="3" fillId="33" borderId="99" xfId="0" applyNumberFormat="1" applyFont="1" applyFill="1" applyBorder="1" applyAlignment="1" applyProtection="1">
      <alignment horizontal="center" vertical="center"/>
      <protection/>
    </xf>
    <xf numFmtId="180" fontId="3" fillId="33" borderId="100" xfId="0" applyNumberFormat="1" applyFont="1" applyFill="1" applyBorder="1" applyAlignment="1" applyProtection="1">
      <alignment horizontal="center" vertical="center"/>
      <protection/>
    </xf>
    <xf numFmtId="182" fontId="3" fillId="33" borderId="17" xfId="0" applyNumberFormat="1" applyFont="1" applyFill="1" applyBorder="1" applyAlignment="1" applyProtection="1">
      <alignment horizontal="center" vertical="center"/>
      <protection/>
    </xf>
    <xf numFmtId="180" fontId="14" fillId="33" borderId="18" xfId="0" applyNumberFormat="1" applyFont="1" applyFill="1" applyBorder="1" applyAlignment="1" applyProtection="1">
      <alignment horizontal="center" vertical="center"/>
      <protection/>
    </xf>
    <xf numFmtId="180" fontId="8" fillId="33" borderId="0" xfId="0" applyNumberFormat="1" applyFont="1" applyFill="1" applyBorder="1" applyAlignment="1" applyProtection="1">
      <alignment vertical="center"/>
      <protection/>
    </xf>
    <xf numFmtId="49" fontId="3" fillId="33" borderId="101" xfId="0" applyNumberFormat="1" applyFont="1" applyFill="1" applyBorder="1" applyAlignment="1" applyProtection="1">
      <alignment horizontal="center" vertical="center"/>
      <protection/>
    </xf>
    <xf numFmtId="180" fontId="3" fillId="33" borderId="102" xfId="0" applyNumberFormat="1" applyFont="1" applyFill="1" applyBorder="1" applyAlignment="1" applyProtection="1">
      <alignment horizontal="left" vertical="center"/>
      <protection/>
    </xf>
    <xf numFmtId="180" fontId="13" fillId="33" borderId="103" xfId="0" applyNumberFormat="1" applyFont="1" applyFill="1" applyBorder="1" applyAlignment="1" applyProtection="1">
      <alignment horizontal="center" vertical="center"/>
      <protection/>
    </xf>
    <xf numFmtId="180" fontId="13" fillId="33" borderId="69" xfId="0" applyNumberFormat="1" applyFont="1" applyFill="1" applyBorder="1" applyAlignment="1" applyProtection="1">
      <alignment horizontal="center" vertical="center"/>
      <protection/>
    </xf>
    <xf numFmtId="180" fontId="3" fillId="33" borderId="104" xfId="0" applyNumberFormat="1" applyFont="1" applyFill="1" applyBorder="1" applyAlignment="1" applyProtection="1">
      <alignment horizontal="center" vertical="center"/>
      <protection/>
    </xf>
    <xf numFmtId="182" fontId="3" fillId="33" borderId="105" xfId="0" applyNumberFormat="1" applyFont="1" applyFill="1" applyBorder="1" applyAlignment="1" applyProtection="1">
      <alignment horizontal="center" vertical="center"/>
      <protection/>
    </xf>
    <xf numFmtId="1" fontId="3" fillId="33" borderId="26" xfId="0" applyNumberFormat="1" applyFont="1" applyFill="1" applyBorder="1" applyAlignment="1">
      <alignment horizontal="center" vertical="center"/>
    </xf>
    <xf numFmtId="180" fontId="3" fillId="33" borderId="106" xfId="0" applyNumberFormat="1" applyFont="1" applyFill="1" applyBorder="1" applyAlignment="1" applyProtection="1">
      <alignment horizontal="center" vertical="center"/>
      <protection/>
    </xf>
    <xf numFmtId="180" fontId="6" fillId="33" borderId="107" xfId="0" applyNumberFormat="1" applyFont="1" applyFill="1" applyBorder="1" applyAlignment="1" applyProtection="1">
      <alignment vertical="center"/>
      <protection/>
    </xf>
    <xf numFmtId="180" fontId="3" fillId="33" borderId="81" xfId="0" applyNumberFormat="1" applyFont="1" applyFill="1" applyBorder="1" applyAlignment="1" applyProtection="1">
      <alignment horizontal="center" vertical="center" wrapText="1"/>
      <protection/>
    </xf>
    <xf numFmtId="0" fontId="3" fillId="33" borderId="81" xfId="0" applyNumberFormat="1" applyFont="1" applyFill="1" applyBorder="1" applyAlignment="1" applyProtection="1">
      <alignment horizontal="center" vertical="center" wrapText="1"/>
      <protection/>
    </xf>
    <xf numFmtId="182" fontId="3" fillId="33" borderId="108" xfId="0" applyNumberFormat="1" applyFont="1" applyFill="1" applyBorder="1" applyAlignment="1" applyProtection="1">
      <alignment horizontal="center" vertical="center" wrapText="1"/>
      <protection/>
    </xf>
    <xf numFmtId="182" fontId="3" fillId="33" borderId="91" xfId="0" applyNumberFormat="1" applyFont="1" applyFill="1" applyBorder="1" applyAlignment="1" applyProtection="1">
      <alignment horizontal="center" vertical="center" wrapText="1"/>
      <protection/>
    </xf>
    <xf numFmtId="182" fontId="3" fillId="33" borderId="107" xfId="0" applyNumberFormat="1" applyFont="1" applyFill="1" applyBorder="1" applyAlignment="1" applyProtection="1">
      <alignment horizontal="center" vertical="center" wrapText="1"/>
      <protection/>
    </xf>
    <xf numFmtId="182" fontId="3" fillId="33" borderId="109" xfId="0" applyNumberFormat="1" applyFont="1" applyFill="1" applyBorder="1" applyAlignment="1" applyProtection="1">
      <alignment horizontal="center" vertical="center" wrapText="1"/>
      <protection/>
    </xf>
    <xf numFmtId="180" fontId="3" fillId="33" borderId="84" xfId="0" applyNumberFormat="1" applyFont="1" applyFill="1" applyBorder="1" applyAlignment="1" applyProtection="1">
      <alignment horizontal="center" vertical="center"/>
      <protection/>
    </xf>
    <xf numFmtId="180" fontId="3" fillId="33" borderId="110" xfId="0" applyNumberFormat="1" applyFont="1" applyFill="1" applyBorder="1" applyAlignment="1" applyProtection="1">
      <alignment horizontal="center" vertical="center"/>
      <protection/>
    </xf>
    <xf numFmtId="180" fontId="3" fillId="33" borderId="106" xfId="0" applyNumberFormat="1" applyFont="1" applyFill="1" applyBorder="1" applyAlignment="1" applyProtection="1">
      <alignment horizontal="center" vertical="center" wrapText="1"/>
      <protection/>
    </xf>
    <xf numFmtId="0" fontId="3" fillId="33" borderId="107" xfId="0" applyNumberFormat="1" applyFont="1" applyFill="1" applyBorder="1" applyAlignment="1" applyProtection="1">
      <alignment horizontal="center" vertical="center" wrapText="1"/>
      <protection/>
    </xf>
    <xf numFmtId="180" fontId="3" fillId="33" borderId="109" xfId="0" applyNumberFormat="1" applyFont="1" applyFill="1" applyBorder="1" applyAlignment="1" applyProtection="1">
      <alignment horizontal="center" vertical="center" wrapText="1"/>
      <protection/>
    </xf>
    <xf numFmtId="182" fontId="3" fillId="33" borderId="106" xfId="0" applyNumberFormat="1" applyFont="1" applyFill="1" applyBorder="1" applyAlignment="1" applyProtection="1">
      <alignment horizontal="center" vertical="center" wrapText="1"/>
      <protection/>
    </xf>
    <xf numFmtId="180" fontId="3" fillId="33" borderId="77" xfId="0" applyNumberFormat="1" applyFont="1" applyFill="1" applyBorder="1" applyAlignment="1" applyProtection="1">
      <alignment horizontal="center" vertical="center" wrapText="1"/>
      <protection/>
    </xf>
    <xf numFmtId="0" fontId="3" fillId="33" borderId="78" xfId="0" applyNumberFormat="1" applyFont="1" applyFill="1" applyBorder="1" applyAlignment="1" applyProtection="1">
      <alignment horizontal="center" vertical="center" wrapText="1"/>
      <protection/>
    </xf>
    <xf numFmtId="180" fontId="3" fillId="33" borderId="79" xfId="0" applyNumberFormat="1" applyFont="1" applyFill="1" applyBorder="1" applyAlignment="1" applyProtection="1">
      <alignment horizontal="center" vertical="center" wrapText="1"/>
      <protection/>
    </xf>
    <xf numFmtId="182" fontId="6" fillId="33" borderId="80" xfId="0" applyNumberFormat="1" applyFont="1" applyFill="1" applyBorder="1" applyAlignment="1" applyProtection="1">
      <alignment horizontal="center" vertical="center" wrapText="1"/>
      <protection/>
    </xf>
    <xf numFmtId="182" fontId="6" fillId="33" borderId="83" xfId="0" applyNumberFormat="1" applyFont="1" applyFill="1" applyBorder="1" applyAlignment="1" applyProtection="1">
      <alignment horizontal="center" vertical="center" wrapText="1"/>
      <protection/>
    </xf>
    <xf numFmtId="182" fontId="6" fillId="33" borderId="79" xfId="0" applyNumberFormat="1" applyFont="1" applyFill="1" applyBorder="1" applyAlignment="1" applyProtection="1">
      <alignment horizontal="center" vertical="center" wrapText="1"/>
      <protection/>
    </xf>
    <xf numFmtId="182" fontId="6" fillId="33" borderId="111" xfId="0" applyNumberFormat="1" applyFont="1" applyFill="1" applyBorder="1" applyAlignment="1" applyProtection="1">
      <alignment horizontal="center" vertical="center" wrapText="1"/>
      <protection/>
    </xf>
    <xf numFmtId="1" fontId="6" fillId="33" borderId="100" xfId="0" applyNumberFormat="1" applyFont="1" applyFill="1" applyBorder="1" applyAlignment="1" applyProtection="1">
      <alignment horizontal="center" vertical="center" wrapText="1"/>
      <protection/>
    </xf>
    <xf numFmtId="1" fontId="6" fillId="33" borderId="112" xfId="0" applyNumberFormat="1" applyFont="1" applyFill="1" applyBorder="1" applyAlignment="1" applyProtection="1">
      <alignment horizontal="center" vertical="center" wrapText="1"/>
      <protection/>
    </xf>
    <xf numFmtId="186" fontId="3" fillId="33" borderId="57" xfId="0" applyNumberFormat="1" applyFont="1" applyFill="1" applyBorder="1" applyAlignment="1" applyProtection="1">
      <alignment horizontal="center" vertical="center"/>
      <protection/>
    </xf>
    <xf numFmtId="180" fontId="3" fillId="33" borderId="33" xfId="0" applyNumberFormat="1" applyFont="1" applyFill="1" applyBorder="1" applyAlignment="1" applyProtection="1">
      <alignment horizontal="center" vertical="center"/>
      <protection/>
    </xf>
    <xf numFmtId="180" fontId="3" fillId="33" borderId="32" xfId="0" applyNumberFormat="1" applyFont="1" applyFill="1" applyBorder="1" applyAlignment="1" applyProtection="1">
      <alignment horizontal="center" vertical="center"/>
      <protection/>
    </xf>
    <xf numFmtId="186" fontId="3" fillId="33" borderId="76" xfId="0" applyNumberFormat="1" applyFont="1" applyFill="1" applyBorder="1" applyAlignment="1" applyProtection="1">
      <alignment horizontal="center" vertical="center"/>
      <protection/>
    </xf>
    <xf numFmtId="180" fontId="6" fillId="33" borderId="84" xfId="0" applyNumberFormat="1" applyFont="1" applyFill="1" applyBorder="1" applyAlignment="1" applyProtection="1">
      <alignment horizontal="center" vertical="center"/>
      <protection/>
    </xf>
    <xf numFmtId="180" fontId="6" fillId="33" borderId="113" xfId="0" applyNumberFormat="1" applyFont="1" applyFill="1" applyBorder="1" applyAlignment="1" applyProtection="1">
      <alignment horizontal="left" vertical="center"/>
      <protection/>
    </xf>
    <xf numFmtId="180" fontId="6" fillId="33" borderId="110" xfId="0" applyNumberFormat="1" applyFont="1" applyFill="1" applyBorder="1" applyAlignment="1" applyProtection="1">
      <alignment horizontal="center" vertical="center"/>
      <protection/>
    </xf>
    <xf numFmtId="180" fontId="6" fillId="33" borderId="113" xfId="0" applyNumberFormat="1" applyFont="1" applyFill="1" applyBorder="1" applyAlignment="1" applyProtection="1">
      <alignment horizontal="center" vertical="center"/>
      <protection/>
    </xf>
    <xf numFmtId="186" fontId="6" fillId="33" borderId="80" xfId="0" applyNumberFormat="1" applyFont="1" applyFill="1" applyBorder="1" applyAlignment="1" applyProtection="1">
      <alignment horizontal="center" vertical="center"/>
      <protection/>
    </xf>
    <xf numFmtId="180" fontId="6" fillId="33" borderId="114" xfId="0" applyNumberFormat="1" applyFont="1" applyFill="1" applyBorder="1" applyAlignment="1" applyProtection="1">
      <alignment horizontal="center" vertical="center"/>
      <protection/>
    </xf>
    <xf numFmtId="180" fontId="6" fillId="33" borderId="94" xfId="0" applyNumberFormat="1" applyFont="1" applyFill="1" applyBorder="1" applyAlignment="1" applyProtection="1">
      <alignment horizontal="center" vertical="center"/>
      <protection/>
    </xf>
    <xf numFmtId="180" fontId="32" fillId="33" borderId="0" xfId="0" applyNumberFormat="1" applyFont="1" applyFill="1" applyBorder="1" applyAlignment="1" applyProtection="1">
      <alignment vertical="center"/>
      <protection/>
    </xf>
    <xf numFmtId="49" fontId="80" fillId="33" borderId="42" xfId="57" applyNumberFormat="1" applyFont="1" applyFill="1" applyBorder="1" applyAlignment="1">
      <alignment vertical="center" wrapText="1"/>
      <protection/>
    </xf>
    <xf numFmtId="49" fontId="80" fillId="33" borderId="39" xfId="57" applyNumberFormat="1" applyFont="1" applyFill="1" applyBorder="1" applyAlignment="1">
      <alignment vertical="center" wrapText="1"/>
      <protection/>
    </xf>
    <xf numFmtId="49" fontId="80" fillId="33" borderId="42" xfId="57" applyNumberFormat="1" applyFont="1" applyFill="1" applyBorder="1" applyAlignment="1">
      <alignment horizontal="left" vertical="center" wrapText="1"/>
      <protection/>
    </xf>
    <xf numFmtId="49" fontId="80" fillId="33" borderId="33" xfId="0" applyNumberFormat="1" applyFont="1" applyFill="1" applyBorder="1" applyAlignment="1">
      <alignment horizontal="center" vertical="center" wrapText="1"/>
    </xf>
    <xf numFmtId="49" fontId="84" fillId="33" borderId="39" xfId="0" applyNumberFormat="1" applyFont="1" applyFill="1" applyBorder="1" applyAlignment="1">
      <alignment horizontal="left" vertical="center" wrapText="1"/>
    </xf>
    <xf numFmtId="0" fontId="13" fillId="33" borderId="33" xfId="0" applyFont="1" applyFill="1" applyBorder="1" applyAlignment="1">
      <alignment horizontal="center" vertical="center" wrapText="1"/>
    </xf>
    <xf numFmtId="180" fontId="25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 wrapText="1"/>
    </xf>
    <xf numFmtId="180" fontId="6" fillId="33" borderId="106" xfId="0" applyNumberFormat="1" applyFont="1" applyFill="1" applyBorder="1" applyAlignment="1" applyProtection="1">
      <alignment horizontal="center" vertical="center"/>
      <protection/>
    </xf>
    <xf numFmtId="180" fontId="6" fillId="33" borderId="115" xfId="0" applyNumberFormat="1" applyFont="1" applyFill="1" applyBorder="1" applyAlignment="1" applyProtection="1">
      <alignment horizontal="left" vertical="center"/>
      <protection/>
    </xf>
    <xf numFmtId="180" fontId="6" fillId="33" borderId="116" xfId="0" applyNumberFormat="1" applyFont="1" applyFill="1" applyBorder="1" applyAlignment="1" applyProtection="1">
      <alignment horizontal="center" vertical="center"/>
      <protection/>
    </xf>
    <xf numFmtId="180" fontId="6" fillId="33" borderId="107" xfId="0" applyNumberFormat="1" applyFont="1" applyFill="1" applyBorder="1" applyAlignment="1" applyProtection="1">
      <alignment horizontal="center" vertical="center"/>
      <protection/>
    </xf>
    <xf numFmtId="180" fontId="6" fillId="33" borderId="109" xfId="0" applyNumberFormat="1" applyFont="1" applyFill="1" applyBorder="1" applyAlignment="1" applyProtection="1">
      <alignment horizontal="center" vertical="center"/>
      <protection/>
    </xf>
    <xf numFmtId="180" fontId="6" fillId="33" borderId="108" xfId="0" applyNumberFormat="1" applyFont="1" applyFill="1" applyBorder="1" applyAlignment="1" applyProtection="1">
      <alignment horizontal="center" vertical="center"/>
      <protection/>
    </xf>
    <xf numFmtId="180" fontId="6" fillId="33" borderId="115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left" vertical="center" wrapText="1"/>
    </xf>
    <xf numFmtId="49" fontId="3" fillId="33" borderId="117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 applyProtection="1">
      <alignment horizontal="center" vertical="center"/>
      <protection/>
    </xf>
    <xf numFmtId="180" fontId="3" fillId="33" borderId="117" xfId="0" applyNumberFormat="1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>
      <alignment horizontal="center" vertical="center"/>
    </xf>
    <xf numFmtId="1" fontId="3" fillId="33" borderId="27" xfId="0" applyNumberFormat="1" applyFont="1" applyFill="1" applyBorder="1" applyAlignment="1">
      <alignment horizontal="center" vertical="center"/>
    </xf>
    <xf numFmtId="1" fontId="3" fillId="33" borderId="28" xfId="0" applyNumberFormat="1" applyFont="1" applyFill="1" applyBorder="1" applyAlignment="1">
      <alignment horizontal="center" vertical="center" wrapText="1"/>
    </xf>
    <xf numFmtId="18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0" fontId="3" fillId="33" borderId="39" xfId="0" applyNumberFormat="1" applyFont="1" applyFill="1" applyBorder="1" applyAlignment="1" applyProtection="1">
      <alignment horizontal="center" vertical="center" wrapText="1"/>
      <protection/>
    </xf>
    <xf numFmtId="18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33" xfId="0" applyNumberFormat="1" applyFont="1" applyFill="1" applyBorder="1" applyAlignment="1">
      <alignment horizontal="center" vertical="center" wrapText="1"/>
    </xf>
    <xf numFmtId="49" fontId="3" fillId="33" borderId="1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49" fontId="3" fillId="33" borderId="119" xfId="0" applyNumberFormat="1" applyFont="1" applyFill="1" applyBorder="1" applyAlignment="1">
      <alignment horizontal="center" vertical="center"/>
    </xf>
    <xf numFmtId="0" fontId="3" fillId="33" borderId="56" xfId="0" applyNumberFormat="1" applyFont="1" applyFill="1" applyBorder="1" applyAlignment="1">
      <alignment horizontal="center" vertical="center"/>
    </xf>
    <xf numFmtId="0" fontId="3" fillId="33" borderId="112" xfId="0" applyNumberFormat="1" applyFont="1" applyFill="1" applyBorder="1" applyAlignment="1" applyProtection="1">
      <alignment horizontal="center" vertical="center"/>
      <protection/>
    </xf>
    <xf numFmtId="0" fontId="3" fillId="33" borderId="120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1" fontId="3" fillId="33" borderId="79" xfId="0" applyNumberFormat="1" applyFont="1" applyFill="1" applyBorder="1" applyAlignment="1">
      <alignment horizontal="center" vertical="center"/>
    </xf>
    <xf numFmtId="0" fontId="3" fillId="33" borderId="79" xfId="0" applyNumberFormat="1" applyFont="1" applyFill="1" applyBorder="1" applyAlignment="1">
      <alignment horizontal="center" vertical="center"/>
    </xf>
    <xf numFmtId="1" fontId="3" fillId="33" borderId="79" xfId="0" applyNumberFormat="1" applyFont="1" applyFill="1" applyBorder="1" applyAlignment="1">
      <alignment horizontal="center" vertical="center" wrapText="1"/>
    </xf>
    <xf numFmtId="0" fontId="3" fillId="33" borderId="83" xfId="0" applyNumberFormat="1" applyFont="1" applyFill="1" applyBorder="1" applyAlignment="1">
      <alignment horizontal="center" vertical="center" wrapText="1"/>
    </xf>
    <xf numFmtId="0" fontId="3" fillId="33" borderId="79" xfId="0" applyNumberFormat="1" applyFont="1" applyFill="1" applyBorder="1" applyAlignment="1">
      <alignment horizontal="center" vertical="center" wrapText="1"/>
    </xf>
    <xf numFmtId="182" fontId="6" fillId="33" borderId="83" xfId="0" applyNumberFormat="1" applyFont="1" applyFill="1" applyBorder="1" applyAlignment="1">
      <alignment horizontal="center" vertical="center"/>
    </xf>
    <xf numFmtId="1" fontId="6" fillId="33" borderId="83" xfId="0" applyNumberFormat="1" applyFont="1" applyFill="1" applyBorder="1" applyAlignment="1">
      <alignment horizontal="center" vertical="center"/>
    </xf>
    <xf numFmtId="49" fontId="3" fillId="33" borderId="77" xfId="0" applyNumberFormat="1" applyFont="1" applyFill="1" applyBorder="1" applyAlignment="1" applyProtection="1">
      <alignment vertical="center"/>
      <protection/>
    </xf>
    <xf numFmtId="182" fontId="6" fillId="33" borderId="80" xfId="0" applyNumberFormat="1" applyFont="1" applyFill="1" applyBorder="1" applyAlignment="1" applyProtection="1">
      <alignment horizontal="center" vertical="center"/>
      <protection/>
    </xf>
    <xf numFmtId="180" fontId="6" fillId="33" borderId="77" xfId="0" applyNumberFormat="1" applyFont="1" applyFill="1" applyBorder="1" applyAlignment="1" applyProtection="1">
      <alignment horizontal="center" vertical="center" wrapText="1"/>
      <protection/>
    </xf>
    <xf numFmtId="180" fontId="6" fillId="33" borderId="78" xfId="0" applyNumberFormat="1" applyFont="1" applyFill="1" applyBorder="1" applyAlignment="1" applyProtection="1">
      <alignment horizontal="center" vertical="center" wrapText="1"/>
      <protection/>
    </xf>
    <xf numFmtId="180" fontId="6" fillId="33" borderId="79" xfId="0" applyNumberFormat="1" applyFont="1" applyFill="1" applyBorder="1" applyAlignment="1" applyProtection="1">
      <alignment horizontal="center" vertical="center" wrapText="1"/>
      <protection/>
    </xf>
    <xf numFmtId="181" fontId="6" fillId="33" borderId="84" xfId="0" applyNumberFormat="1" applyFont="1" applyFill="1" applyBorder="1" applyAlignment="1" applyProtection="1">
      <alignment horizontal="center" vertical="center"/>
      <protection/>
    </xf>
    <xf numFmtId="181" fontId="6" fillId="33" borderId="110" xfId="0" applyNumberFormat="1" applyFont="1" applyFill="1" applyBorder="1" applyAlignment="1" applyProtection="1">
      <alignment horizontal="center" vertical="center"/>
      <protection/>
    </xf>
    <xf numFmtId="182" fontId="6" fillId="33" borderId="106" xfId="0" applyNumberFormat="1" applyFont="1" applyFill="1" applyBorder="1" applyAlignment="1">
      <alignment horizontal="center" vertical="center" wrapText="1"/>
    </xf>
    <xf numFmtId="0" fontId="3" fillId="33" borderId="101" xfId="0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80" fontId="25" fillId="33" borderId="0" xfId="0" applyNumberFormat="1" applyFont="1" applyFill="1" applyBorder="1" applyAlignment="1" applyProtection="1">
      <alignment vertical="center"/>
      <protection/>
    </xf>
    <xf numFmtId="180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3" borderId="0" xfId="0" applyNumberFormat="1" applyFont="1" applyFill="1" applyBorder="1" applyAlignment="1" applyProtection="1">
      <alignment horizontal="center" vertical="center" wrapText="1"/>
      <protection/>
    </xf>
    <xf numFmtId="182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186" fontId="6" fillId="33" borderId="99" xfId="0" applyNumberFormat="1" applyFont="1" applyFill="1" applyBorder="1" applyAlignment="1" applyProtection="1">
      <alignment horizontal="center" vertical="center" wrapText="1"/>
      <protection/>
    </xf>
    <xf numFmtId="0" fontId="6" fillId="33" borderId="99" xfId="0" applyFont="1" applyFill="1" applyBorder="1" applyAlignment="1">
      <alignment horizontal="center" vertical="center" wrapText="1"/>
    </xf>
    <xf numFmtId="1" fontId="3" fillId="33" borderId="24" xfId="57" applyNumberFormat="1" applyFont="1" applyFill="1" applyBorder="1" applyAlignment="1">
      <alignment horizontal="center" vertical="center"/>
      <protection/>
    </xf>
    <xf numFmtId="0" fontId="3" fillId="33" borderId="17" xfId="57" applyFont="1" applyFill="1" applyBorder="1" applyAlignment="1">
      <alignment horizontal="center" vertical="center" wrapText="1"/>
      <protection/>
    </xf>
    <xf numFmtId="0" fontId="3" fillId="33" borderId="18" xfId="57" applyFont="1" applyFill="1" applyBorder="1" applyAlignment="1">
      <alignment horizontal="center" vertical="center" wrapText="1"/>
      <protection/>
    </xf>
    <xf numFmtId="186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right" vertical="center"/>
    </xf>
    <xf numFmtId="0" fontId="6" fillId="33" borderId="58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3" fillId="33" borderId="34" xfId="57" applyFont="1" applyFill="1" applyBorder="1" applyAlignment="1">
      <alignment horizontal="center" vertical="center" wrapText="1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/>
    </xf>
    <xf numFmtId="182" fontId="6" fillId="33" borderId="27" xfId="0" applyNumberFormat="1" applyFont="1" applyFill="1" applyBorder="1" applyAlignment="1" applyProtection="1">
      <alignment horizontal="center" vertical="center"/>
      <protection/>
    </xf>
    <xf numFmtId="182" fontId="6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26" xfId="57" applyFont="1" applyFill="1" applyBorder="1" applyAlignment="1">
      <alignment horizontal="center" vertical="center" wrapText="1"/>
      <protection/>
    </xf>
    <xf numFmtId="0" fontId="3" fillId="33" borderId="27" xfId="57" applyFont="1" applyFill="1" applyBorder="1" applyAlignment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1" fontId="3" fillId="33" borderId="118" xfId="57" applyNumberFormat="1" applyFont="1" applyFill="1" applyBorder="1" applyAlignment="1">
      <alignment horizontal="center" vertical="center"/>
      <protection/>
    </xf>
    <xf numFmtId="49" fontId="6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96" xfId="57" applyFont="1" applyFill="1" applyBorder="1" applyAlignment="1">
      <alignment horizontal="center" vertical="center" wrapText="1"/>
      <protection/>
    </xf>
    <xf numFmtId="180" fontId="3" fillId="33" borderId="20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vertical="center" wrapText="1"/>
    </xf>
    <xf numFmtId="49" fontId="3" fillId="33" borderId="48" xfId="57" applyNumberFormat="1" applyFont="1" applyFill="1" applyBorder="1" applyAlignment="1">
      <alignment horizontal="left" vertical="center" wrapText="1"/>
      <protection/>
    </xf>
    <xf numFmtId="49" fontId="6" fillId="33" borderId="28" xfId="57" applyNumberFormat="1" applyFont="1" applyFill="1" applyBorder="1" applyAlignment="1">
      <alignment horizontal="left" vertical="center" wrapText="1"/>
      <protection/>
    </xf>
    <xf numFmtId="49" fontId="3" fillId="33" borderId="23" xfId="57" applyNumberFormat="1" applyFont="1" applyFill="1" applyBorder="1" applyAlignment="1">
      <alignment horizontal="left" vertical="center" wrapText="1"/>
      <protection/>
    </xf>
    <xf numFmtId="49" fontId="3" fillId="33" borderId="20" xfId="57" applyNumberFormat="1" applyFont="1" applyFill="1" applyBorder="1" applyAlignment="1">
      <alignment horizontal="left" vertical="center" wrapText="1"/>
      <protection/>
    </xf>
    <xf numFmtId="182" fontId="6" fillId="33" borderId="24" xfId="57" applyNumberFormat="1" applyFont="1" applyFill="1" applyBorder="1" applyAlignment="1" applyProtection="1">
      <alignment horizontal="center" vertical="center"/>
      <protection/>
    </xf>
    <xf numFmtId="182" fontId="6" fillId="33" borderId="117" xfId="0" applyNumberFormat="1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>
      <alignment horizontal="center" vertical="center" wrapText="1"/>
    </xf>
    <xf numFmtId="49" fontId="34" fillId="33" borderId="27" xfId="0" applyNumberFormat="1" applyFont="1" applyFill="1" applyBorder="1" applyAlignment="1">
      <alignment horizontal="center" vertical="center" wrapText="1"/>
    </xf>
    <xf numFmtId="1" fontId="3" fillId="33" borderId="10" xfId="57" applyNumberFormat="1" applyFont="1" applyFill="1" applyBorder="1" applyAlignment="1">
      <alignment horizontal="center" vertical="center"/>
      <protection/>
    </xf>
    <xf numFmtId="1" fontId="3" fillId="33" borderId="17" xfId="57" applyNumberFormat="1" applyFont="1" applyFill="1" applyBorder="1" applyAlignment="1">
      <alignment horizontal="center" vertical="center"/>
      <protection/>
    </xf>
    <xf numFmtId="183" fontId="6" fillId="33" borderId="28" xfId="0" applyNumberFormat="1" applyFont="1" applyFill="1" applyBorder="1" applyAlignment="1" applyProtection="1">
      <alignment horizontal="center" vertical="center" wrapText="1"/>
      <protection/>
    </xf>
    <xf numFmtId="180" fontId="6" fillId="33" borderId="40" xfId="0" applyNumberFormat="1" applyFont="1" applyFill="1" applyBorder="1" applyAlignment="1" applyProtection="1">
      <alignment horizontal="center" vertical="center" wrapText="1"/>
      <protection/>
    </xf>
    <xf numFmtId="180" fontId="6" fillId="33" borderId="28" xfId="0" applyNumberFormat="1" applyFont="1" applyFill="1" applyBorder="1" applyAlignment="1" applyProtection="1">
      <alignment horizontal="center" vertical="center" wrapText="1"/>
      <protection/>
    </xf>
    <xf numFmtId="180" fontId="6" fillId="33" borderId="23" xfId="0" applyNumberFormat="1" applyFont="1" applyFill="1" applyBorder="1" applyAlignment="1" applyProtection="1">
      <alignment horizontal="center" vertical="center" wrapText="1"/>
      <protection/>
    </xf>
    <xf numFmtId="18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18" xfId="0" applyFont="1" applyFill="1" applyBorder="1" applyAlignment="1">
      <alignment horizontal="center" vertical="center" wrapText="1"/>
    </xf>
    <xf numFmtId="182" fontId="6" fillId="33" borderId="26" xfId="57" applyNumberFormat="1" applyFont="1" applyFill="1" applyBorder="1" applyAlignment="1" applyProtection="1">
      <alignment horizontal="center" vertical="center"/>
      <protection/>
    </xf>
    <xf numFmtId="182" fontId="6" fillId="33" borderId="27" xfId="57" applyNumberFormat="1" applyFont="1" applyFill="1" applyBorder="1" applyAlignment="1" applyProtection="1">
      <alignment horizontal="center" vertical="center"/>
      <protection/>
    </xf>
    <xf numFmtId="182" fontId="6" fillId="33" borderId="29" xfId="57" applyNumberFormat="1" applyFont="1" applyFill="1" applyBorder="1" applyAlignment="1" applyProtection="1">
      <alignment horizontal="center" vertical="center"/>
      <protection/>
    </xf>
    <xf numFmtId="182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horizontal="center" vertical="center" wrapText="1"/>
    </xf>
    <xf numFmtId="182" fontId="3" fillId="33" borderId="33" xfId="0" applyNumberFormat="1" applyFont="1" applyFill="1" applyBorder="1" applyAlignment="1" applyProtection="1">
      <alignment horizontal="center" vertical="center"/>
      <protection/>
    </xf>
    <xf numFmtId="182" fontId="6" fillId="33" borderId="26" xfId="0" applyNumberFormat="1" applyFont="1" applyFill="1" applyBorder="1" applyAlignment="1" applyProtection="1">
      <alignment horizontal="center" vertical="center"/>
      <protection/>
    </xf>
    <xf numFmtId="182" fontId="6" fillId="33" borderId="2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180" fontId="3" fillId="33" borderId="22" xfId="0" applyNumberFormat="1" applyFont="1" applyFill="1" applyBorder="1" applyAlignment="1" applyProtection="1">
      <alignment horizontal="center" vertical="center"/>
      <protection/>
    </xf>
    <xf numFmtId="182" fontId="3" fillId="33" borderId="99" xfId="0" applyNumberFormat="1" applyFont="1" applyFill="1" applyBorder="1" applyAlignment="1" applyProtection="1">
      <alignment horizontal="center" vertical="center"/>
      <protection/>
    </xf>
    <xf numFmtId="0" fontId="3" fillId="33" borderId="81" xfId="0" applyFont="1" applyFill="1" applyBorder="1" applyAlignment="1">
      <alignment horizontal="center" vertical="center" wrapText="1"/>
    </xf>
    <xf numFmtId="180" fontId="3" fillId="33" borderId="39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49" fontId="80" fillId="34" borderId="30" xfId="0" applyNumberFormat="1" applyFont="1" applyFill="1" applyBorder="1" applyAlignment="1">
      <alignment horizontal="left" vertical="center" wrapText="1"/>
    </xf>
    <xf numFmtId="181" fontId="81" fillId="34" borderId="10" xfId="0" applyNumberFormat="1" applyFont="1" applyFill="1" applyBorder="1" applyAlignment="1" applyProtection="1">
      <alignment horizontal="center" vertical="center"/>
      <protection/>
    </xf>
    <xf numFmtId="181" fontId="3" fillId="34" borderId="22" xfId="0" applyNumberFormat="1" applyFont="1" applyFill="1" applyBorder="1" applyAlignment="1" applyProtection="1">
      <alignment horizontal="center" vertical="center"/>
      <protection/>
    </xf>
    <xf numFmtId="181" fontId="81" fillId="34" borderId="22" xfId="0" applyNumberFormat="1" applyFont="1" applyFill="1" applyBorder="1" applyAlignment="1" applyProtection="1">
      <alignment horizontal="center" vertical="center"/>
      <protection/>
    </xf>
    <xf numFmtId="181" fontId="81" fillId="34" borderId="23" xfId="0" applyNumberFormat="1" applyFont="1" applyFill="1" applyBorder="1" applyAlignment="1" applyProtection="1">
      <alignment horizontal="center" vertical="center"/>
      <protection/>
    </xf>
    <xf numFmtId="182" fontId="3" fillId="34" borderId="14" xfId="0" applyNumberFormat="1" applyFont="1" applyFill="1" applyBorder="1" applyAlignment="1" applyProtection="1">
      <alignment horizontal="center" vertical="center"/>
      <protection/>
    </xf>
    <xf numFmtId="181" fontId="3" fillId="34" borderId="24" xfId="0" applyNumberFormat="1" applyFont="1" applyFill="1" applyBorder="1" applyAlignment="1" applyProtection="1">
      <alignment horizontal="center" vertical="center"/>
      <protection/>
    </xf>
    <xf numFmtId="181" fontId="3" fillId="34" borderId="23" xfId="0" applyNumberFormat="1" applyFont="1" applyFill="1" applyBorder="1" applyAlignment="1" applyProtection="1">
      <alignment horizontal="center" vertical="center"/>
      <protection/>
    </xf>
    <xf numFmtId="181" fontId="3" fillId="34" borderId="10" xfId="0" applyNumberFormat="1" applyFont="1" applyFill="1" applyBorder="1" applyAlignment="1" applyProtection="1">
      <alignment horizontal="center" vertical="center"/>
      <protection/>
    </xf>
    <xf numFmtId="180" fontId="82" fillId="34" borderId="0" xfId="0" applyNumberFormat="1" applyFont="1" applyFill="1" applyBorder="1" applyAlignment="1" applyProtection="1">
      <alignment vertical="center"/>
      <protection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58" xfId="0" applyNumberFormat="1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183" fontId="3" fillId="34" borderId="12" xfId="0" applyNumberFormat="1" applyFont="1" applyFill="1" applyBorder="1" applyAlignment="1" applyProtection="1">
      <alignment horizontal="center" vertical="center"/>
      <protection/>
    </xf>
    <xf numFmtId="181" fontId="14" fillId="34" borderId="30" xfId="0" applyNumberFormat="1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83" fontId="3" fillId="34" borderId="30" xfId="0" applyNumberFormat="1" applyFont="1" applyFill="1" applyBorder="1" applyAlignment="1" applyProtection="1">
      <alignment horizontal="center" vertical="center"/>
      <protection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180" fontId="3" fillId="34" borderId="0" xfId="0" applyNumberFormat="1" applyFont="1" applyFill="1" applyBorder="1" applyAlignment="1" applyProtection="1">
      <alignment vertical="center"/>
      <protection/>
    </xf>
    <xf numFmtId="180" fontId="3" fillId="34" borderId="0" xfId="0" applyNumberFormat="1" applyFont="1" applyFill="1" applyBorder="1" applyAlignment="1" applyProtection="1">
      <alignment horizontal="center" vertical="center"/>
      <protection/>
    </xf>
    <xf numFmtId="49" fontId="80" fillId="34" borderId="10" xfId="0" applyNumberFormat="1" applyFont="1" applyFill="1" applyBorder="1" applyAlignment="1">
      <alignment horizontal="center" vertical="center" wrapText="1"/>
    </xf>
    <xf numFmtId="49" fontId="80" fillId="34" borderId="62" xfId="0" applyNumberFormat="1" applyFont="1" applyFill="1" applyBorder="1" applyAlignment="1">
      <alignment horizontal="left" vertical="center" wrapText="1"/>
    </xf>
    <xf numFmtId="0" fontId="80" fillId="34" borderId="68" xfId="0" applyNumberFormat="1" applyFont="1" applyFill="1" applyBorder="1" applyAlignment="1">
      <alignment horizontal="center" vertical="center"/>
    </xf>
    <xf numFmtId="180" fontId="80" fillId="34" borderId="22" xfId="0" applyNumberFormat="1" applyFont="1" applyFill="1" applyBorder="1" applyAlignment="1" applyProtection="1">
      <alignment vertical="center"/>
      <protection/>
    </xf>
    <xf numFmtId="0" fontId="80" fillId="34" borderId="62" xfId="0" applyNumberFormat="1" applyFont="1" applyFill="1" applyBorder="1" applyAlignment="1" applyProtection="1">
      <alignment horizontal="center" vertical="center"/>
      <protection/>
    </xf>
    <xf numFmtId="182" fontId="80" fillId="34" borderId="21" xfId="0" applyNumberFormat="1" applyFont="1" applyFill="1" applyBorder="1" applyAlignment="1" applyProtection="1">
      <alignment horizontal="center" vertical="center"/>
      <protection/>
    </xf>
    <xf numFmtId="0" fontId="80" fillId="34" borderId="61" xfId="0" applyFont="1" applyFill="1" applyBorder="1" applyAlignment="1">
      <alignment horizontal="center" vertical="center"/>
    </xf>
    <xf numFmtId="1" fontId="80" fillId="34" borderId="37" xfId="0" applyNumberFormat="1" applyFont="1" applyFill="1" applyBorder="1" applyAlignment="1">
      <alignment horizontal="center" vertical="center"/>
    </xf>
    <xf numFmtId="0" fontId="80" fillId="34" borderId="37" xfId="0" applyNumberFormat="1" applyFont="1" applyFill="1" applyBorder="1" applyAlignment="1">
      <alignment horizontal="center" vertical="center"/>
    </xf>
    <xf numFmtId="1" fontId="80" fillId="34" borderId="40" xfId="0" applyNumberFormat="1" applyFont="1" applyFill="1" applyBorder="1" applyAlignment="1">
      <alignment horizontal="center" vertical="center"/>
    </xf>
    <xf numFmtId="0" fontId="80" fillId="34" borderId="31" xfId="0" applyNumberFormat="1" applyFont="1" applyFill="1" applyBorder="1" applyAlignment="1">
      <alignment horizontal="center" vertical="center" wrapText="1"/>
    </xf>
    <xf numFmtId="0" fontId="83" fillId="34" borderId="65" xfId="0" applyNumberFormat="1" applyFont="1" applyFill="1" applyBorder="1" applyAlignment="1">
      <alignment horizontal="center" vertical="center" wrapText="1"/>
    </xf>
    <xf numFmtId="180" fontId="82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62" xfId="0" applyNumberFormat="1" applyFont="1" applyFill="1" applyBorder="1" applyAlignment="1">
      <alignment horizontal="left" vertical="center" wrapText="1"/>
    </xf>
    <xf numFmtId="0" fontId="3" fillId="34" borderId="31" xfId="0" applyNumberFormat="1" applyFont="1" applyFill="1" applyBorder="1" applyAlignment="1">
      <alignment horizontal="center" vertical="center"/>
    </xf>
    <xf numFmtId="49" fontId="3" fillId="34" borderId="69" xfId="0" applyNumberFormat="1" applyFont="1" applyFill="1" applyBorder="1" applyAlignment="1">
      <alignment horizontal="center" vertical="center"/>
    </xf>
    <xf numFmtId="0" fontId="3" fillId="34" borderId="40" xfId="0" applyNumberFormat="1" applyFont="1" applyFill="1" applyBorder="1" applyAlignment="1" applyProtection="1">
      <alignment horizontal="center" vertical="center"/>
      <protection/>
    </xf>
    <xf numFmtId="182" fontId="3" fillId="34" borderId="21" xfId="0" applyNumberFormat="1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1" fontId="3" fillId="34" borderId="37" xfId="0" applyNumberFormat="1" applyFont="1" applyFill="1" applyBorder="1" applyAlignment="1">
      <alignment horizontal="center" vertical="center"/>
    </xf>
    <xf numFmtId="0" fontId="3" fillId="34" borderId="37" xfId="0" applyNumberFormat="1" applyFont="1" applyFill="1" applyBorder="1" applyAlignment="1">
      <alignment horizontal="center" vertical="center"/>
    </xf>
    <xf numFmtId="1" fontId="3" fillId="34" borderId="40" xfId="0" applyNumberFormat="1" applyFont="1" applyFill="1" applyBorder="1" applyAlignment="1">
      <alignment horizontal="center" vertical="center"/>
    </xf>
    <xf numFmtId="0" fontId="3" fillId="34" borderId="31" xfId="0" applyNumberFormat="1" applyFont="1" applyFill="1" applyBorder="1" applyAlignment="1">
      <alignment horizontal="center" vertical="center" wrapText="1"/>
    </xf>
    <xf numFmtId="0" fontId="3" fillId="34" borderId="65" xfId="0" applyNumberFormat="1" applyFont="1" applyFill="1" applyBorder="1" applyAlignment="1">
      <alignment horizontal="center" vertical="center" wrapText="1"/>
    </xf>
    <xf numFmtId="180" fontId="2" fillId="34" borderId="0" xfId="0" applyNumberFormat="1" applyFont="1" applyFill="1" applyBorder="1" applyAlignment="1" applyProtection="1">
      <alignment vertical="center"/>
      <protection/>
    </xf>
    <xf numFmtId="49" fontId="3" fillId="34" borderId="37" xfId="0" applyNumberFormat="1" applyFont="1" applyFill="1" applyBorder="1" applyAlignment="1">
      <alignment horizontal="center" vertical="center"/>
    </xf>
    <xf numFmtId="182" fontId="3" fillId="34" borderId="21" xfId="0" applyNumberFormat="1" applyFont="1" applyFill="1" applyBorder="1" applyAlignment="1" applyProtection="1">
      <alignment horizontal="center" vertical="center"/>
      <protection/>
    </xf>
    <xf numFmtId="1" fontId="3" fillId="34" borderId="40" xfId="0" applyNumberFormat="1" applyFont="1" applyFill="1" applyBorder="1" applyAlignment="1">
      <alignment horizontal="center" vertical="center" wrapText="1"/>
    </xf>
    <xf numFmtId="49" fontId="3" fillId="34" borderId="70" xfId="0" applyNumberFormat="1" applyFont="1" applyFill="1" applyBorder="1" applyAlignment="1">
      <alignment horizontal="left" vertical="center" wrapText="1"/>
    </xf>
    <xf numFmtId="49" fontId="3" fillId="34" borderId="35" xfId="0" applyNumberFormat="1" applyFont="1" applyFill="1" applyBorder="1" applyAlignment="1">
      <alignment horizontal="center" vertical="center"/>
    </xf>
    <xf numFmtId="49" fontId="3" fillId="34" borderId="36" xfId="0" applyNumberFormat="1" applyFont="1" applyFill="1" applyBorder="1" applyAlignment="1">
      <alignment horizontal="center" vertical="center"/>
    </xf>
    <xf numFmtId="0" fontId="3" fillId="34" borderId="41" xfId="0" applyNumberFormat="1" applyFont="1" applyFill="1" applyBorder="1" applyAlignment="1" applyProtection="1">
      <alignment horizontal="center" vertical="center"/>
      <protection/>
    </xf>
    <xf numFmtId="182" fontId="3" fillId="34" borderId="74" xfId="0" applyNumberFormat="1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1" fontId="3" fillId="34" borderId="36" xfId="0" applyNumberFormat="1" applyFont="1" applyFill="1" applyBorder="1" applyAlignment="1">
      <alignment horizontal="center" vertical="center"/>
    </xf>
    <xf numFmtId="1" fontId="3" fillId="34" borderId="41" xfId="0" applyNumberFormat="1" applyFont="1" applyFill="1" applyBorder="1" applyAlignment="1">
      <alignment horizontal="center" vertical="center"/>
    </xf>
    <xf numFmtId="0" fontId="3" fillId="34" borderId="35" xfId="0" applyNumberFormat="1" applyFont="1" applyFill="1" applyBorder="1" applyAlignment="1">
      <alignment horizontal="center" vertical="center" wrapText="1"/>
    </xf>
    <xf numFmtId="0" fontId="3" fillId="34" borderId="72" xfId="0" applyNumberFormat="1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184" fontId="3" fillId="34" borderId="22" xfId="0" applyNumberFormat="1" applyFont="1" applyFill="1" applyBorder="1" applyAlignment="1" applyProtection="1">
      <alignment vertical="center"/>
      <protection/>
    </xf>
    <xf numFmtId="0" fontId="3" fillId="34" borderId="23" xfId="0" applyFont="1" applyFill="1" applyBorder="1" applyAlignment="1">
      <alignment horizontal="center" vertical="center"/>
    </xf>
    <xf numFmtId="182" fontId="3" fillId="34" borderId="25" xfId="0" applyNumberFormat="1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122" xfId="0" applyFont="1" applyFill="1" applyBorder="1" applyAlignment="1">
      <alignment horizontal="center" vertical="center" wrapText="1"/>
    </xf>
    <xf numFmtId="0" fontId="3" fillId="34" borderId="123" xfId="0" applyFont="1" applyFill="1" applyBorder="1" applyAlignment="1">
      <alignment horizontal="center" vertical="center" wrapText="1"/>
    </xf>
    <xf numFmtId="49" fontId="80" fillId="34" borderId="75" xfId="0" applyNumberFormat="1" applyFont="1" applyFill="1" applyBorder="1" applyAlignment="1">
      <alignment horizontal="left" vertical="center" wrapText="1"/>
    </xf>
    <xf numFmtId="49" fontId="80" fillId="34" borderId="24" xfId="0" applyNumberFormat="1" applyFont="1" applyFill="1" applyBorder="1" applyAlignment="1">
      <alignment horizontal="center" vertical="center"/>
    </xf>
    <xf numFmtId="0" fontId="80" fillId="34" borderId="22" xfId="0" applyFont="1" applyFill="1" applyBorder="1" applyAlignment="1">
      <alignment horizontal="center" vertical="center" wrapText="1"/>
    </xf>
    <xf numFmtId="0" fontId="80" fillId="34" borderId="23" xfId="0" applyFont="1" applyFill="1" applyBorder="1" applyAlignment="1">
      <alignment horizontal="center" vertical="center" wrapText="1"/>
    </xf>
    <xf numFmtId="182" fontId="80" fillId="34" borderId="25" xfId="0" applyNumberFormat="1" applyFont="1" applyFill="1" applyBorder="1" applyAlignment="1">
      <alignment horizontal="center" vertical="center" wrapText="1"/>
    </xf>
    <xf numFmtId="0" fontId="80" fillId="34" borderId="24" xfId="0" applyFont="1" applyFill="1" applyBorder="1" applyAlignment="1">
      <alignment horizontal="center" vertical="center"/>
    </xf>
    <xf numFmtId="0" fontId="80" fillId="34" borderId="22" xfId="0" applyFont="1" applyFill="1" applyBorder="1" applyAlignment="1">
      <alignment horizontal="center" vertical="center"/>
    </xf>
    <xf numFmtId="1" fontId="80" fillId="34" borderId="22" xfId="0" applyNumberFormat="1" applyFont="1" applyFill="1" applyBorder="1" applyAlignment="1">
      <alignment horizontal="center" vertical="center"/>
    </xf>
    <xf numFmtId="0" fontId="80" fillId="34" borderId="22" xfId="0" applyNumberFormat="1" applyFont="1" applyFill="1" applyBorder="1" applyAlignment="1">
      <alignment horizontal="center" vertical="center"/>
    </xf>
    <xf numFmtId="1" fontId="80" fillId="34" borderId="23" xfId="0" applyNumberFormat="1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180" fontId="80" fillId="34" borderId="0" xfId="0" applyNumberFormat="1" applyFont="1" applyFill="1" applyBorder="1" applyAlignment="1" applyProtection="1">
      <alignment vertical="center"/>
      <protection/>
    </xf>
    <xf numFmtId="49" fontId="3" fillId="34" borderId="31" xfId="0" applyNumberFormat="1" applyFont="1" applyFill="1" applyBorder="1" applyAlignment="1">
      <alignment horizontal="center" vertical="center" wrapText="1"/>
    </xf>
    <xf numFmtId="1" fontId="3" fillId="34" borderId="30" xfId="0" applyNumberFormat="1" applyFont="1" applyFill="1" applyBorder="1" applyAlignment="1">
      <alignment horizontal="left" vertical="center" wrapText="1"/>
    </xf>
    <xf numFmtId="49" fontId="3" fillId="34" borderId="33" xfId="0" applyNumberFormat="1" applyFont="1" applyFill="1" applyBorder="1" applyAlignment="1">
      <alignment horizontal="center" vertical="center"/>
    </xf>
    <xf numFmtId="0" fontId="3" fillId="34" borderId="34" xfId="0" applyNumberFormat="1" applyFont="1" applyFill="1" applyBorder="1" applyAlignment="1">
      <alignment horizontal="center" vertical="center"/>
    </xf>
    <xf numFmtId="0" fontId="3" fillId="34" borderId="75" xfId="0" applyNumberFormat="1" applyFont="1" applyFill="1" applyBorder="1" applyAlignment="1" applyProtection="1">
      <alignment horizontal="center" vertical="center"/>
      <protection/>
    </xf>
    <xf numFmtId="0" fontId="3" fillId="34" borderId="89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1" fontId="3" fillId="34" borderId="34" xfId="0" applyNumberFormat="1" applyFont="1" applyFill="1" applyBorder="1" applyAlignment="1">
      <alignment horizontal="center" vertical="center"/>
    </xf>
    <xf numFmtId="1" fontId="3" fillId="34" borderId="32" xfId="0" applyNumberFormat="1" applyFont="1" applyFill="1" applyBorder="1" applyAlignment="1">
      <alignment horizontal="center" vertical="center" wrapText="1"/>
    </xf>
    <xf numFmtId="0" fontId="3" fillId="34" borderId="33" xfId="0" applyNumberFormat="1" applyFont="1" applyFill="1" applyBorder="1" applyAlignment="1">
      <alignment horizontal="center" vertical="center" wrapText="1"/>
    </xf>
    <xf numFmtId="0" fontId="3" fillId="34" borderId="34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22" xfId="0" applyNumberFormat="1" applyFont="1" applyFill="1" applyBorder="1" applyAlignment="1">
      <alignment horizontal="center" vertical="center"/>
    </xf>
    <xf numFmtId="0" fontId="3" fillId="34" borderId="39" xfId="0" applyNumberFormat="1" applyFont="1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1" fontId="3" fillId="34" borderId="22" xfId="0" applyNumberFormat="1" applyFont="1" applyFill="1" applyBorder="1" applyAlignment="1">
      <alignment horizontal="center" vertical="center"/>
    </xf>
    <xf numFmtId="1" fontId="3" fillId="34" borderId="2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1" fontId="3" fillId="34" borderId="23" xfId="0" applyNumberFormat="1" applyFont="1" applyFill="1" applyBorder="1" applyAlignment="1">
      <alignment horizontal="left" vertical="center" wrapText="1"/>
    </xf>
    <xf numFmtId="49" fontId="3" fillId="34" borderId="22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 wrapText="1"/>
    </xf>
    <xf numFmtId="182" fontId="3" fillId="34" borderId="42" xfId="0" applyNumberFormat="1" applyFont="1" applyFill="1" applyBorder="1" applyAlignment="1">
      <alignment horizontal="center" vertical="center" wrapText="1"/>
    </xf>
    <xf numFmtId="180" fontId="3" fillId="34" borderId="22" xfId="0" applyNumberFormat="1" applyFont="1" applyFill="1" applyBorder="1" applyAlignment="1" applyProtection="1">
      <alignment horizontal="center" vertical="center"/>
      <protection/>
    </xf>
    <xf numFmtId="180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47" xfId="0" applyNumberFormat="1" applyFont="1" applyFill="1" applyBorder="1" applyAlignment="1">
      <alignment horizontal="center" vertical="center"/>
    </xf>
    <xf numFmtId="182" fontId="3" fillId="34" borderId="43" xfId="0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wrapText="1"/>
    </xf>
    <xf numFmtId="1" fontId="3" fillId="34" borderId="36" xfId="0" applyNumberFormat="1" applyFont="1" applyFill="1" applyBorder="1" applyAlignment="1">
      <alignment horizontal="center" vertical="center" wrapText="1"/>
    </xf>
    <xf numFmtId="1" fontId="3" fillId="34" borderId="41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horizontal="center" vertical="center"/>
    </xf>
    <xf numFmtId="49" fontId="3" fillId="34" borderId="46" xfId="0" applyNumberFormat="1" applyFont="1" applyFill="1" applyBorder="1" applyAlignment="1">
      <alignment horizontal="center" vertical="center"/>
    </xf>
    <xf numFmtId="182" fontId="3" fillId="34" borderId="49" xfId="0" applyNumberFormat="1" applyFont="1" applyFill="1" applyBorder="1" applyAlignment="1">
      <alignment horizontal="center" vertical="center"/>
    </xf>
    <xf numFmtId="1" fontId="3" fillId="34" borderId="37" xfId="0" applyNumberFormat="1" applyFont="1" applyFill="1" applyBorder="1" applyAlignment="1">
      <alignment horizontal="center" vertical="center" wrapText="1"/>
    </xf>
    <xf numFmtId="49" fontId="80" fillId="34" borderId="15" xfId="0" applyNumberFormat="1" applyFont="1" applyFill="1" applyBorder="1" applyAlignment="1">
      <alignment horizontal="center" vertical="center" wrapText="1"/>
    </xf>
    <xf numFmtId="49" fontId="80" fillId="34" borderId="16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30" xfId="0" applyNumberFormat="1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" fontId="3" fillId="34" borderId="30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9" fontId="80" fillId="34" borderId="39" xfId="0" applyNumberFormat="1" applyFont="1" applyFill="1" applyBorder="1" applyAlignment="1">
      <alignment horizontal="left" vertical="center" wrapText="1"/>
    </xf>
    <xf numFmtId="49" fontId="3" fillId="34" borderId="24" xfId="0" applyNumberFormat="1" applyFont="1" applyFill="1" applyBorder="1" applyAlignment="1">
      <alignment horizontal="center" vertical="center"/>
    </xf>
    <xf numFmtId="0" fontId="3" fillId="34" borderId="23" xfId="0" applyNumberFormat="1" applyFont="1" applyFill="1" applyBorder="1" applyAlignment="1" applyProtection="1">
      <alignment horizontal="center" vertical="center"/>
      <protection/>
    </xf>
    <xf numFmtId="180" fontId="3" fillId="34" borderId="26" xfId="0" applyNumberFormat="1" applyFont="1" applyFill="1" applyBorder="1" applyAlignment="1" applyProtection="1">
      <alignment horizontal="center" vertical="center"/>
      <protection/>
    </xf>
    <xf numFmtId="180" fontId="3" fillId="34" borderId="27" xfId="0" applyNumberFormat="1" applyFont="1" applyFill="1" applyBorder="1" applyAlignment="1" applyProtection="1">
      <alignment horizontal="center" vertical="center"/>
      <protection/>
    </xf>
    <xf numFmtId="180" fontId="3" fillId="34" borderId="28" xfId="0" applyNumberFormat="1" applyFont="1" applyFill="1" applyBorder="1" applyAlignment="1" applyProtection="1">
      <alignment horizontal="center" vertical="center"/>
      <protection/>
    </xf>
    <xf numFmtId="186" fontId="3" fillId="34" borderId="57" xfId="0" applyNumberFormat="1" applyFont="1" applyFill="1" applyBorder="1" applyAlignment="1" applyProtection="1">
      <alignment horizontal="center" vertical="center"/>
      <protection/>
    </xf>
    <xf numFmtId="0" fontId="3" fillId="34" borderId="26" xfId="0" applyNumberFormat="1" applyFont="1" applyFill="1" applyBorder="1" applyAlignment="1">
      <alignment horizontal="center" vertical="center" wrapText="1"/>
    </xf>
    <xf numFmtId="0" fontId="3" fillId="34" borderId="27" xfId="0" applyNumberFormat="1" applyFont="1" applyFill="1" applyBorder="1" applyAlignment="1">
      <alignment horizontal="center" vertical="center" wrapText="1"/>
    </xf>
    <xf numFmtId="180" fontId="5" fillId="34" borderId="0" xfId="0" applyNumberFormat="1" applyFont="1" applyFill="1" applyBorder="1" applyAlignment="1" applyProtection="1">
      <alignment vertical="center"/>
      <protection/>
    </xf>
    <xf numFmtId="49" fontId="3" fillId="34" borderId="26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horizontal="left" vertical="center" wrapText="1"/>
    </xf>
    <xf numFmtId="49" fontId="3" fillId="34" borderId="117" xfId="0" applyNumberFormat="1" applyFont="1" applyFill="1" applyBorder="1" applyAlignment="1">
      <alignment horizontal="center" vertical="center"/>
    </xf>
    <xf numFmtId="0" fontId="3" fillId="34" borderId="27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 applyProtection="1">
      <alignment horizontal="center" vertical="center"/>
      <protection/>
    </xf>
    <xf numFmtId="182" fontId="3" fillId="34" borderId="57" xfId="0" applyNumberFormat="1" applyFont="1" applyFill="1" applyBorder="1" applyAlignment="1" applyProtection="1">
      <alignment horizontal="center" vertical="center"/>
      <protection/>
    </xf>
    <xf numFmtId="180" fontId="3" fillId="34" borderId="117" xfId="0" applyNumberFormat="1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horizontal="center" vertical="center"/>
    </xf>
    <xf numFmtId="1" fontId="3" fillId="34" borderId="27" xfId="0" applyNumberFormat="1" applyFont="1" applyFill="1" applyBorder="1" applyAlignment="1">
      <alignment horizontal="center" vertical="center"/>
    </xf>
    <xf numFmtId="1" fontId="3" fillId="34" borderId="28" xfId="0" applyNumberFormat="1" applyFont="1" applyFill="1" applyBorder="1" applyAlignment="1">
      <alignment horizontal="center" vertical="center" wrapText="1"/>
    </xf>
    <xf numFmtId="180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3" fillId="34" borderId="22" xfId="0" applyNumberFormat="1" applyFont="1" applyFill="1" applyBorder="1" applyAlignment="1" applyProtection="1">
      <alignment horizontal="center" vertical="center" wrapText="1"/>
      <protection/>
    </xf>
    <xf numFmtId="180" fontId="3" fillId="34" borderId="39" xfId="0" applyNumberFormat="1" applyFont="1" applyFill="1" applyBorder="1" applyAlignment="1" applyProtection="1">
      <alignment horizontal="center" vertical="center" wrapText="1"/>
      <protection/>
    </xf>
    <xf numFmtId="180" fontId="8" fillId="34" borderId="0" xfId="0" applyNumberFormat="1" applyFont="1" applyFill="1" applyBorder="1" applyAlignment="1" applyProtection="1">
      <alignment vertical="center"/>
      <protection/>
    </xf>
    <xf numFmtId="49" fontId="14" fillId="34" borderId="39" xfId="0" applyNumberFormat="1" applyFont="1" applyFill="1" applyBorder="1" applyAlignment="1">
      <alignment horizontal="left" vertical="center" wrapText="1"/>
    </xf>
    <xf numFmtId="49" fontId="3" fillId="34" borderId="39" xfId="0" applyNumberFormat="1" applyFont="1" applyFill="1" applyBorder="1" applyAlignment="1">
      <alignment horizontal="left" vertical="center" wrapText="1"/>
    </xf>
    <xf numFmtId="181" fontId="3" fillId="35" borderId="10" xfId="0" applyNumberFormat="1" applyFont="1" applyFill="1" applyBorder="1" applyAlignment="1" applyProtection="1">
      <alignment horizontal="center" vertical="center"/>
      <protection/>
    </xf>
    <xf numFmtId="0" fontId="80" fillId="35" borderId="31" xfId="0" applyNumberFormat="1" applyFont="1" applyFill="1" applyBorder="1" applyAlignment="1">
      <alignment horizontal="center" vertical="center" wrapText="1"/>
    </xf>
    <xf numFmtId="0" fontId="3" fillId="35" borderId="31" xfId="0" applyNumberFormat="1" applyFont="1" applyFill="1" applyBorder="1" applyAlignment="1">
      <alignment horizontal="center"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5" borderId="122" xfId="0" applyFont="1" applyFill="1" applyBorder="1" applyAlignment="1">
      <alignment horizontal="center" vertical="center" wrapText="1"/>
    </xf>
    <xf numFmtId="0" fontId="3" fillId="35" borderId="33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5" xfId="0" applyNumberFormat="1" applyFont="1" applyFill="1" applyBorder="1" applyAlignment="1">
      <alignment horizontal="center" vertical="center" wrapText="1"/>
    </xf>
    <xf numFmtId="0" fontId="3" fillId="35" borderId="26" xfId="0" applyNumberFormat="1" applyFont="1" applyFill="1" applyBorder="1" applyAlignment="1">
      <alignment horizontal="center" vertical="center" wrapText="1"/>
    </xf>
    <xf numFmtId="180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57" applyFont="1" applyFill="1" applyBorder="1" applyAlignment="1">
      <alignment horizontal="center" vertical="center" wrapText="1"/>
      <protection/>
    </xf>
    <xf numFmtId="0" fontId="3" fillId="35" borderId="60" xfId="0" applyFont="1" applyFill="1" applyBorder="1" applyAlignment="1">
      <alignment horizontal="center" vertical="center" wrapText="1"/>
    </xf>
    <xf numFmtId="0" fontId="3" fillId="35" borderId="65" xfId="0" applyNumberFormat="1" applyFont="1" applyFill="1" applyBorder="1" applyAlignment="1">
      <alignment horizontal="center" vertical="center" wrapText="1"/>
    </xf>
    <xf numFmtId="0" fontId="80" fillId="35" borderId="22" xfId="0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180" fontId="3" fillId="35" borderId="22" xfId="0" applyNumberFormat="1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48" xfId="57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wrapText="1"/>
    </xf>
    <xf numFmtId="0" fontId="0" fillId="0" borderId="22" xfId="0" applyBorder="1" applyAlignment="1">
      <alignment/>
    </xf>
    <xf numFmtId="0" fontId="12" fillId="0" borderId="22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wrapText="1"/>
    </xf>
    <xf numFmtId="49" fontId="0" fillId="0" borderId="0" xfId="0" applyNumberFormat="1" applyAlignment="1">
      <alignment/>
    </xf>
    <xf numFmtId="49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39" xfId="0" applyNumberFormat="1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22" xfId="0" applyNumberFormat="1" applyFont="1" applyFill="1" applyBorder="1" applyAlignment="1" applyProtection="1">
      <alignment horizontal="center" vertical="center"/>
      <protection/>
    </xf>
    <xf numFmtId="181" fontId="3" fillId="0" borderId="39" xfId="0" applyNumberFormat="1" applyFont="1" applyFill="1" applyBorder="1" applyAlignment="1" applyProtection="1">
      <alignment horizontal="center" vertical="center"/>
      <protection/>
    </xf>
    <xf numFmtId="181" fontId="3" fillId="0" borderId="51" xfId="0" applyNumberFormat="1" applyFont="1" applyFill="1" applyBorder="1" applyAlignment="1" applyProtection="1">
      <alignment horizontal="center" vertical="center"/>
      <protection/>
    </xf>
    <xf numFmtId="181" fontId="3" fillId="0" borderId="52" xfId="0" applyNumberFormat="1" applyFont="1" applyFill="1" applyBorder="1" applyAlignment="1" applyProtection="1">
      <alignment horizontal="center" vertical="center"/>
      <protection/>
    </xf>
    <xf numFmtId="181" fontId="3" fillId="0" borderId="124" xfId="0" applyNumberFormat="1" applyFont="1" applyFill="1" applyBorder="1" applyAlignment="1" applyProtection="1">
      <alignment horizontal="center" vertical="center"/>
      <protection/>
    </xf>
    <xf numFmtId="180" fontId="3" fillId="0" borderId="55" xfId="0" applyNumberFormat="1" applyFont="1" applyFill="1" applyBorder="1" applyAlignment="1" applyProtection="1">
      <alignment horizontal="center" vertical="center"/>
      <protection/>
    </xf>
    <xf numFmtId="180" fontId="3" fillId="0" borderId="56" xfId="0" applyNumberFormat="1" applyFont="1" applyFill="1" applyBorder="1" applyAlignment="1" applyProtection="1">
      <alignment horizontal="center" vertical="center"/>
      <protection/>
    </xf>
    <xf numFmtId="180" fontId="3" fillId="0" borderId="125" xfId="0" applyNumberFormat="1" applyFont="1" applyFill="1" applyBorder="1" applyAlignment="1" applyProtection="1">
      <alignment horizontal="center" vertical="center"/>
      <protection/>
    </xf>
    <xf numFmtId="180" fontId="3" fillId="0" borderId="26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1" fontId="81" fillId="0" borderId="22" xfId="0" applyNumberFormat="1" applyFont="1" applyFill="1" applyBorder="1" applyAlignment="1" applyProtection="1">
      <alignment horizontal="center" vertical="center"/>
      <protection/>
    </xf>
    <xf numFmtId="181" fontId="81" fillId="0" borderId="39" xfId="0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center" vertical="center" wrapText="1"/>
    </xf>
    <xf numFmtId="0" fontId="80" fillId="0" borderId="59" xfId="0" applyFont="1" applyFill="1" applyBorder="1" applyAlignment="1">
      <alignment horizontal="center" vertical="center" wrapText="1"/>
    </xf>
    <xf numFmtId="0" fontId="83" fillId="0" borderId="60" xfId="0" applyFont="1" applyFill="1" applyBorder="1" applyAlignment="1">
      <alignment horizontal="center" vertical="center" wrapText="1"/>
    </xf>
    <xf numFmtId="0" fontId="83" fillId="0" borderId="103" xfId="0" applyFont="1" applyFill="1" applyBorder="1" applyAlignment="1">
      <alignment horizontal="center" vertical="center" wrapText="1"/>
    </xf>
    <xf numFmtId="0" fontId="83" fillId="0" borderId="126" xfId="0" applyFont="1" applyFill="1" applyBorder="1" applyAlignment="1">
      <alignment horizontal="center" vertical="center" wrapText="1"/>
    </xf>
    <xf numFmtId="0" fontId="80" fillId="0" borderId="31" xfId="0" applyNumberFormat="1" applyFont="1" applyFill="1" applyBorder="1" applyAlignment="1">
      <alignment horizontal="center" vertical="center" wrapText="1"/>
    </xf>
    <xf numFmtId="0" fontId="83" fillId="0" borderId="65" xfId="0" applyNumberFormat="1" applyFont="1" applyFill="1" applyBorder="1" applyAlignment="1">
      <alignment horizontal="center" vertical="center" wrapText="1"/>
    </xf>
    <xf numFmtId="0" fontId="83" fillId="0" borderId="61" xfId="0" applyNumberFormat="1" applyFont="1" applyFill="1" applyBorder="1" applyAlignment="1">
      <alignment horizontal="center" vertical="center" wrapText="1"/>
    </xf>
    <xf numFmtId="0" fontId="83" fillId="0" borderId="46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0" fontId="3" fillId="0" borderId="61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>
      <alignment horizontal="center" vertical="center" wrapText="1"/>
    </xf>
    <xf numFmtId="182" fontId="3" fillId="0" borderId="83" xfId="0" applyNumberFormat="1" applyFont="1" applyFill="1" applyBorder="1" applyAlignment="1">
      <alignment horizontal="center" vertical="center"/>
    </xf>
    <xf numFmtId="182" fontId="3" fillId="0" borderId="79" xfId="0" applyNumberFormat="1" applyFont="1" applyFill="1" applyBorder="1" applyAlignment="1">
      <alignment horizontal="center" vertical="center"/>
    </xf>
    <xf numFmtId="182" fontId="3" fillId="0" borderId="111" xfId="0" applyNumberFormat="1" applyFont="1" applyFill="1" applyBorder="1" applyAlignment="1">
      <alignment horizontal="center" vertical="center"/>
    </xf>
    <xf numFmtId="1" fontId="3" fillId="0" borderId="84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 applyProtection="1">
      <alignment vertical="center"/>
      <protection/>
    </xf>
    <xf numFmtId="180" fontId="3" fillId="0" borderId="11" xfId="0" applyNumberFormat="1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180" fontId="3" fillId="0" borderId="38" xfId="0" applyNumberFormat="1" applyFont="1" applyFill="1" applyBorder="1" applyAlignment="1" applyProtection="1">
      <alignment vertical="center"/>
      <protection/>
    </xf>
    <xf numFmtId="180" fontId="3" fillId="0" borderId="75" xfId="0" applyNumberFormat="1" applyFont="1" applyFill="1" applyBorder="1" applyAlignment="1" applyProtection="1">
      <alignment vertical="center"/>
      <protection/>
    </xf>
    <xf numFmtId="180" fontId="3" fillId="0" borderId="22" xfId="0" applyNumberFormat="1" applyFont="1" applyFill="1" applyBorder="1" applyAlignment="1" applyProtection="1">
      <alignment vertical="center"/>
      <protection/>
    </xf>
    <xf numFmtId="180" fontId="3" fillId="0" borderId="39" xfId="0" applyNumberFormat="1" applyFont="1" applyFill="1" applyBorder="1" applyAlignment="1" applyProtection="1">
      <alignment vertical="center"/>
      <protection/>
    </xf>
    <xf numFmtId="180" fontId="3" fillId="0" borderId="16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80" fontId="3" fillId="0" borderId="24" xfId="0" applyNumberFormat="1" applyFont="1" applyFill="1" applyBorder="1" applyAlignment="1" applyProtection="1">
      <alignment vertical="center"/>
      <protection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180" fontId="3" fillId="0" borderId="91" xfId="0" applyNumberFormat="1" applyFont="1" applyFill="1" applyBorder="1" applyAlignment="1" applyProtection="1">
      <alignment horizontal="center" vertical="center"/>
      <protection/>
    </xf>
    <xf numFmtId="180" fontId="3" fillId="0" borderId="82" xfId="0" applyNumberFormat="1" applyFont="1" applyFill="1" applyBorder="1" applyAlignment="1" applyProtection="1">
      <alignment horizontal="center" vertical="center"/>
      <protection/>
    </xf>
    <xf numFmtId="180" fontId="3" fillId="0" borderId="81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" fontId="3" fillId="0" borderId="94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182" fontId="3" fillId="0" borderId="17" xfId="0" applyNumberFormat="1" applyFont="1" applyFill="1" applyBorder="1" applyAlignment="1" applyProtection="1">
      <alignment horizontal="center" vertical="center"/>
      <protection/>
    </xf>
    <xf numFmtId="180" fontId="14" fillId="0" borderId="18" xfId="0" applyNumberFormat="1" applyFont="1" applyFill="1" applyBorder="1" applyAlignment="1" applyProtection="1">
      <alignment horizontal="center" vertical="center"/>
      <protection/>
    </xf>
    <xf numFmtId="180" fontId="14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106" xfId="0" applyNumberFormat="1" applyFont="1" applyFill="1" applyBorder="1" applyAlignment="1" applyProtection="1">
      <alignment horizontal="center" vertical="center"/>
      <protection/>
    </xf>
    <xf numFmtId="180" fontId="6" fillId="0" borderId="107" xfId="0" applyNumberFormat="1" applyFont="1" applyFill="1" applyBorder="1" applyAlignment="1" applyProtection="1">
      <alignment vertical="center"/>
      <protection/>
    </xf>
    <xf numFmtId="180" fontId="6" fillId="0" borderId="115" xfId="0" applyNumberFormat="1" applyFont="1" applyFill="1" applyBorder="1" applyAlignment="1" applyProtection="1">
      <alignment vertical="center"/>
      <protection/>
    </xf>
    <xf numFmtId="180" fontId="3" fillId="0" borderId="84" xfId="0" applyNumberFormat="1" applyFont="1" applyFill="1" applyBorder="1" applyAlignment="1" applyProtection="1">
      <alignment horizontal="center" vertical="center"/>
      <protection/>
    </xf>
    <xf numFmtId="180" fontId="3" fillId="0" borderId="110" xfId="0" applyNumberFormat="1" applyFont="1" applyFill="1" applyBorder="1" applyAlignment="1" applyProtection="1">
      <alignment horizontal="center" vertical="center"/>
      <protection/>
    </xf>
    <xf numFmtId="180" fontId="3" fillId="0" borderId="114" xfId="0" applyNumberFormat="1" applyFont="1" applyFill="1" applyBorder="1" applyAlignment="1" applyProtection="1">
      <alignment horizontal="center" vertical="center"/>
      <protection/>
    </xf>
    <xf numFmtId="1" fontId="6" fillId="0" borderId="100" xfId="0" applyNumberFormat="1" applyFont="1" applyFill="1" applyBorder="1" applyAlignment="1" applyProtection="1">
      <alignment horizontal="center" vertical="center" wrapText="1"/>
      <protection/>
    </xf>
    <xf numFmtId="1" fontId="6" fillId="0" borderId="112" xfId="0" applyNumberFormat="1" applyFont="1" applyFill="1" applyBorder="1" applyAlignment="1" applyProtection="1">
      <alignment horizontal="center" vertical="center" wrapText="1"/>
      <protection/>
    </xf>
    <xf numFmtId="1" fontId="6" fillId="0" borderId="125" xfId="0" applyNumberFormat="1" applyFont="1" applyFill="1" applyBorder="1" applyAlignment="1" applyProtection="1">
      <alignment horizontal="center" vertical="center" wrapText="1"/>
      <protection/>
    </xf>
    <xf numFmtId="182" fontId="6" fillId="0" borderId="83" xfId="0" applyNumberFormat="1" applyFont="1" applyFill="1" applyBorder="1" applyAlignment="1" applyProtection="1">
      <alignment horizontal="center" vertical="center" wrapText="1"/>
      <protection/>
    </xf>
    <xf numFmtId="182" fontId="6" fillId="0" borderId="79" xfId="0" applyNumberFormat="1" applyFont="1" applyFill="1" applyBorder="1" applyAlignment="1" applyProtection="1">
      <alignment horizontal="center" vertical="center" wrapText="1"/>
      <protection/>
    </xf>
    <xf numFmtId="182" fontId="6" fillId="0" borderId="111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0" fontId="3" fillId="0" borderId="75" xfId="0" applyNumberFormat="1" applyFont="1" applyFill="1" applyBorder="1" applyAlignment="1" applyProtection="1">
      <alignment horizontal="center" vertical="center"/>
      <protection/>
    </xf>
    <xf numFmtId="180" fontId="6" fillId="0" borderId="94" xfId="0" applyNumberFormat="1" applyFont="1" applyFill="1" applyBorder="1" applyAlignment="1" applyProtection="1">
      <alignment horizontal="center" vertical="center"/>
      <protection/>
    </xf>
    <xf numFmtId="180" fontId="6" fillId="0" borderId="110" xfId="0" applyNumberFormat="1" applyFont="1" applyFill="1" applyBorder="1" applyAlignment="1" applyProtection="1">
      <alignment horizontal="center" vertical="center"/>
      <protection/>
    </xf>
    <xf numFmtId="180" fontId="6" fillId="0" borderId="114" xfId="0" applyNumberFormat="1" applyFont="1" applyFill="1" applyBorder="1" applyAlignment="1" applyProtection="1">
      <alignment horizontal="center" vertical="center"/>
      <protection/>
    </xf>
    <xf numFmtId="0" fontId="13" fillId="0" borderId="75" xfId="0" applyFont="1" applyFill="1" applyBorder="1" applyAlignment="1">
      <alignment horizontal="center" vertical="center" wrapText="1"/>
    </xf>
    <xf numFmtId="180" fontId="25" fillId="0" borderId="22" xfId="0" applyNumberFormat="1" applyFont="1" applyFill="1" applyBorder="1" applyAlignment="1" applyProtection="1">
      <alignment vertical="center"/>
      <protection/>
    </xf>
    <xf numFmtId="180" fontId="25" fillId="0" borderId="39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horizontal="center" vertical="center" wrapText="1"/>
    </xf>
    <xf numFmtId="180" fontId="25" fillId="0" borderId="18" xfId="0" applyNumberFormat="1" applyFont="1" applyFill="1" applyBorder="1" applyAlignment="1" applyProtection="1">
      <alignment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6" fillId="0" borderId="116" xfId="0" applyNumberFormat="1" applyFont="1" applyFill="1" applyBorder="1" applyAlignment="1" applyProtection="1">
      <alignment horizontal="center" vertical="center"/>
      <protection/>
    </xf>
    <xf numFmtId="180" fontId="6" fillId="0" borderId="107" xfId="0" applyNumberFormat="1" applyFont="1" applyFill="1" applyBorder="1" applyAlignment="1" applyProtection="1">
      <alignment horizontal="center" vertical="center"/>
      <protection/>
    </xf>
    <xf numFmtId="180" fontId="6" fillId="0" borderId="115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83" xfId="0" applyNumberFormat="1" applyFont="1" applyFill="1" applyBorder="1" applyAlignment="1">
      <alignment horizontal="center" vertical="center" wrapText="1"/>
    </xf>
    <xf numFmtId="0" fontId="3" fillId="0" borderId="79" xfId="0" applyNumberFormat="1" applyFont="1" applyFill="1" applyBorder="1" applyAlignment="1">
      <alignment horizontal="center" vertical="center" wrapText="1"/>
    </xf>
    <xf numFmtId="0" fontId="3" fillId="0" borderId="120" xfId="0" applyNumberFormat="1" applyFont="1" applyFill="1" applyBorder="1" applyAlignment="1">
      <alignment horizontal="center" vertical="center" wrapText="1"/>
    </xf>
    <xf numFmtId="0" fontId="3" fillId="0" borderId="111" xfId="0" applyNumberFormat="1" applyFont="1" applyFill="1" applyBorder="1" applyAlignment="1">
      <alignment horizontal="center" vertical="center" wrapText="1"/>
    </xf>
    <xf numFmtId="1" fontId="6" fillId="0" borderId="83" xfId="0" applyNumberFormat="1" applyFont="1" applyFill="1" applyBorder="1" applyAlignment="1">
      <alignment horizontal="center" vertical="center"/>
    </xf>
    <xf numFmtId="182" fontId="6" fillId="0" borderId="80" xfId="0" applyNumberFormat="1" applyFont="1" applyFill="1" applyBorder="1" applyAlignment="1" applyProtection="1">
      <alignment horizontal="center" vertical="center"/>
      <protection/>
    </xf>
    <xf numFmtId="181" fontId="6" fillId="0" borderId="84" xfId="0" applyNumberFormat="1" applyFont="1" applyFill="1" applyBorder="1" applyAlignment="1" applyProtection="1">
      <alignment horizontal="center" vertical="center"/>
      <protection/>
    </xf>
    <xf numFmtId="181" fontId="6" fillId="0" borderId="110" xfId="0" applyNumberFormat="1" applyFont="1" applyFill="1" applyBorder="1" applyAlignment="1" applyProtection="1">
      <alignment horizontal="center" vertical="center"/>
      <protection/>
    </xf>
    <xf numFmtId="181" fontId="6" fillId="0" borderId="114" xfId="0" applyNumberFormat="1" applyFont="1" applyFill="1" applyBorder="1" applyAlignment="1" applyProtection="1">
      <alignment horizontal="center" vertical="center"/>
      <protection/>
    </xf>
    <xf numFmtId="182" fontId="6" fillId="0" borderId="106" xfId="0" applyNumberFormat="1" applyFont="1" applyFill="1" applyBorder="1" applyAlignment="1">
      <alignment horizontal="center" vertical="center" wrapText="1"/>
    </xf>
    <xf numFmtId="0" fontId="3" fillId="0" borderId="101" xfId="0" applyFont="1" applyFill="1" applyBorder="1" applyAlignment="1" applyProtection="1">
      <alignment horizontal="center" vertical="center"/>
      <protection/>
    </xf>
    <xf numFmtId="0" fontId="3" fillId="0" borderId="12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 applyProtection="1">
      <alignment horizontal="right" vertical="center"/>
      <protection/>
    </xf>
    <xf numFmtId="186" fontId="6" fillId="0" borderId="99" xfId="0" applyNumberFormat="1" applyFont="1" applyFill="1" applyBorder="1" applyAlignment="1" applyProtection="1">
      <alignment horizontal="center" vertical="center" wrapText="1"/>
      <protection/>
    </xf>
    <xf numFmtId="0" fontId="6" fillId="0" borderId="9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48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3" fillId="0" borderId="39" xfId="57" applyFont="1" applyFill="1" applyBorder="1" applyAlignment="1">
      <alignment horizontal="center" vertical="center" wrapText="1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3" fillId="0" borderId="29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18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3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12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32" xfId="55" applyFont="1" applyBorder="1" applyAlignment="1">
      <alignment horizontal="center" vertical="center" wrapText="1"/>
      <protection/>
    </xf>
    <xf numFmtId="0" fontId="16" fillId="0" borderId="13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13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16" fillId="0" borderId="132" xfId="0" applyFont="1" applyBorder="1" applyAlignment="1">
      <alignment wrapText="1"/>
    </xf>
    <xf numFmtId="0" fontId="16" fillId="0" borderId="38" xfId="0" applyFont="1" applyBorder="1" applyAlignment="1">
      <alignment wrapText="1"/>
    </xf>
    <xf numFmtId="0" fontId="16" fillId="0" borderId="133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4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5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2" fillId="0" borderId="22" xfId="55" applyFont="1" applyBorder="1" applyAlignment="1">
      <alignment horizontal="center" vertical="center" wrapText="1"/>
      <protection/>
    </xf>
    <xf numFmtId="0" fontId="2" fillId="0" borderId="40" xfId="0" applyFont="1" applyBorder="1" applyAlignment="1">
      <alignment horizontal="center" wrapText="1"/>
    </xf>
    <xf numFmtId="0" fontId="16" fillId="0" borderId="135" xfId="0" applyFont="1" applyBorder="1" applyAlignment="1">
      <alignment horizontal="center" wrapText="1"/>
    </xf>
    <xf numFmtId="0" fontId="2" fillId="0" borderId="136" xfId="0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16" fillId="0" borderId="138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135" xfId="0" applyFont="1" applyFill="1" applyBorder="1" applyAlignment="1">
      <alignment horizontal="center" vertical="center" wrapText="1"/>
    </xf>
    <xf numFmtId="0" fontId="7" fillId="0" borderId="22" xfId="55" applyFont="1" applyBorder="1" applyAlignment="1">
      <alignment horizontal="center" vertical="center" wrapText="1"/>
      <protection/>
    </xf>
    <xf numFmtId="0" fontId="16" fillId="0" borderId="22" xfId="0" applyFont="1" applyBorder="1" applyAlignment="1">
      <alignment wrapText="1"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48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6" fillId="0" borderId="32" xfId="55" applyFont="1" applyBorder="1" applyAlignment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2" xfId="55" applyFont="1" applyBorder="1" applyAlignment="1">
      <alignment horizontal="center" vertical="center" wrapText="1"/>
      <protection/>
    </xf>
    <xf numFmtId="0" fontId="7" fillId="0" borderId="38" xfId="55" applyFont="1" applyBorder="1" applyAlignment="1">
      <alignment horizontal="center" vertical="center" wrapText="1"/>
      <protection/>
    </xf>
    <xf numFmtId="0" fontId="7" fillId="0" borderId="133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4" xfId="55" applyFont="1" applyBorder="1" applyAlignment="1">
      <alignment horizontal="center" vertical="center" wrapText="1"/>
      <protection/>
    </xf>
    <xf numFmtId="0" fontId="7" fillId="0" borderId="30" xfId="55" applyFont="1" applyBorder="1" applyAlignment="1">
      <alignment horizontal="center" vertical="center" wrapText="1"/>
      <protection/>
    </xf>
    <xf numFmtId="0" fontId="7" fillId="0" borderId="58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2" fillId="0" borderId="139" xfId="0" applyFont="1" applyBorder="1" applyAlignment="1">
      <alignment horizontal="center" vertical="center" wrapText="1"/>
    </xf>
    <xf numFmtId="0" fontId="86" fillId="0" borderId="62" xfId="0" applyFont="1" applyBorder="1" applyAlignment="1">
      <alignment horizontal="center" vertical="center" wrapText="1"/>
    </xf>
    <xf numFmtId="0" fontId="86" fillId="0" borderId="135" xfId="0" applyFont="1" applyBorder="1" applyAlignment="1">
      <alignment horizontal="center" vertical="center" wrapText="1"/>
    </xf>
    <xf numFmtId="0" fontId="7" fillId="0" borderId="23" xfId="55" applyFont="1" applyFill="1" applyBorder="1" applyAlignment="1">
      <alignment horizontal="center" vertical="center" wrapText="1"/>
      <protection/>
    </xf>
    <xf numFmtId="0" fontId="86" fillId="0" borderId="62" xfId="0" applyFont="1" applyFill="1" applyBorder="1" applyAlignment="1">
      <alignment horizontal="center" vertical="center" wrapText="1"/>
    </xf>
    <xf numFmtId="0" fontId="86" fillId="0" borderId="135" xfId="0" applyFont="1" applyFill="1" applyBorder="1" applyAlignment="1">
      <alignment horizontal="center" vertical="center" wrapText="1"/>
    </xf>
    <xf numFmtId="0" fontId="86" fillId="0" borderId="137" xfId="0" applyFont="1" applyFill="1" applyBorder="1" applyAlignment="1">
      <alignment horizontal="center" vertical="center" wrapText="1"/>
    </xf>
    <xf numFmtId="0" fontId="86" fillId="0" borderId="140" xfId="0" applyFont="1" applyFill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39" xfId="0" applyNumberFormat="1" applyFont="1" applyBorder="1" applyAlignment="1">
      <alignment horizontal="center" vertical="center" wrapText="1"/>
    </xf>
    <xf numFmtId="1" fontId="16" fillId="0" borderId="62" xfId="0" applyNumberFormat="1" applyFont="1" applyBorder="1" applyAlignment="1">
      <alignment horizontal="center" vertical="center" wrapText="1"/>
    </xf>
    <xf numFmtId="1" fontId="16" fillId="0" borderId="135" xfId="0" applyNumberFormat="1" applyFont="1" applyBorder="1" applyAlignment="1">
      <alignment horizontal="center" vertical="center" wrapText="1"/>
    </xf>
    <xf numFmtId="0" fontId="2" fillId="0" borderId="23" xfId="55" applyFont="1" applyBorder="1" applyAlignment="1">
      <alignment horizontal="center" vertical="center" wrapText="1"/>
      <protection/>
    </xf>
    <xf numFmtId="0" fontId="2" fillId="0" borderId="4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55" applyFont="1" applyFill="1" applyBorder="1" applyAlignment="1">
      <alignment horizontal="center" vertical="center" wrapText="1"/>
      <protection/>
    </xf>
    <xf numFmtId="49" fontId="2" fillId="0" borderId="32" xfId="55" applyNumberFormat="1" applyFont="1" applyBorder="1" applyAlignment="1">
      <alignment horizontal="left" vertical="center" wrapText="1"/>
      <protection/>
    </xf>
    <xf numFmtId="0" fontId="16" fillId="0" borderId="132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86" fillId="0" borderId="132" xfId="0" applyFont="1" applyBorder="1" applyAlignment="1">
      <alignment horizontal="center" vertical="center" wrapText="1"/>
    </xf>
    <xf numFmtId="0" fontId="86" fillId="0" borderId="38" xfId="0" applyFont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58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0" fontId="2" fillId="0" borderId="139" xfId="0" applyNumberFormat="1" applyFont="1" applyFill="1" applyBorder="1" applyAlignment="1">
      <alignment horizontal="center" vertical="center" wrapText="1"/>
    </xf>
    <xf numFmtId="49" fontId="2" fillId="0" borderId="23" xfId="55" applyNumberFormat="1" applyFont="1" applyBorder="1" applyAlignment="1">
      <alignment horizontal="left" vertical="center" wrapText="1"/>
      <protection/>
    </xf>
    <xf numFmtId="0" fontId="16" fillId="0" borderId="48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9" fontId="7" fillId="0" borderId="32" xfId="55" applyNumberFormat="1" applyFont="1" applyBorder="1" applyAlignment="1">
      <alignment horizontal="center" vertical="center" wrapText="1"/>
      <protection/>
    </xf>
    <xf numFmtId="49" fontId="7" fillId="0" borderId="132" xfId="55" applyNumberFormat="1" applyFont="1" applyBorder="1" applyAlignment="1">
      <alignment horizontal="center" vertical="center" wrapText="1"/>
      <protection/>
    </xf>
    <xf numFmtId="49" fontId="7" fillId="0" borderId="38" xfId="55" applyNumberFormat="1" applyFont="1" applyBorder="1" applyAlignment="1">
      <alignment horizontal="center" vertical="center" wrapText="1"/>
      <protection/>
    </xf>
    <xf numFmtId="49" fontId="7" fillId="0" borderId="133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4" xfId="55" applyNumberFormat="1" applyFont="1" applyBorder="1" applyAlignment="1">
      <alignment horizontal="center" vertical="center" wrapText="1"/>
      <protection/>
    </xf>
    <xf numFmtId="49" fontId="7" fillId="0" borderId="30" xfId="55" applyNumberFormat="1" applyFont="1" applyBorder="1" applyAlignment="1">
      <alignment horizontal="center" vertical="center" wrapText="1"/>
      <protection/>
    </xf>
    <xf numFmtId="49" fontId="7" fillId="0" borderId="58" xfId="55" applyNumberFormat="1" applyFont="1" applyBorder="1" applyAlignment="1">
      <alignment horizontal="center" vertical="center" wrapText="1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0" fontId="7" fillId="0" borderId="1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6" fillId="0" borderId="135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16" fillId="0" borderId="137" xfId="0" applyFont="1" applyBorder="1" applyAlignment="1">
      <alignment horizontal="center" vertical="center" wrapText="1"/>
    </xf>
    <xf numFmtId="0" fontId="16" fillId="0" borderId="138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180" fontId="3" fillId="33" borderId="28" xfId="0" applyNumberFormat="1" applyFont="1" applyFill="1" applyBorder="1" applyAlignment="1" applyProtection="1">
      <alignment horizontal="left" vertical="center"/>
      <protection/>
    </xf>
    <xf numFmtId="180" fontId="3" fillId="33" borderId="86" xfId="0" applyNumberFormat="1" applyFont="1" applyFill="1" applyBorder="1" applyAlignment="1" applyProtection="1">
      <alignment horizontal="left" vertical="center"/>
      <protection/>
    </xf>
    <xf numFmtId="180" fontId="3" fillId="33" borderId="20" xfId="0" applyNumberFormat="1" applyFont="1" applyFill="1" applyBorder="1" applyAlignment="1" applyProtection="1">
      <alignment horizontal="left" vertical="center"/>
      <protection/>
    </xf>
    <xf numFmtId="180" fontId="3" fillId="33" borderId="45" xfId="0" applyNumberFormat="1" applyFont="1" applyFill="1" applyBorder="1" applyAlignment="1" applyProtection="1">
      <alignment horizontal="left" vertical="center"/>
      <protection/>
    </xf>
    <xf numFmtId="0" fontId="6" fillId="33" borderId="48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7" xfId="0" applyNumberFormat="1" applyFont="1" applyFill="1" applyBorder="1" applyAlignment="1" applyProtection="1">
      <alignment horizontal="right" vertical="center"/>
      <protection/>
    </xf>
    <xf numFmtId="0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19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141" xfId="0" applyFont="1" applyFill="1" applyBorder="1" applyAlignment="1" applyProtection="1">
      <alignment horizontal="right" vertical="center"/>
      <protection/>
    </xf>
    <xf numFmtId="0" fontId="3" fillId="33" borderId="142" xfId="0" applyFont="1" applyFill="1" applyBorder="1" applyAlignment="1" applyProtection="1">
      <alignment horizontal="right" vertical="center"/>
      <protection/>
    </xf>
    <xf numFmtId="0" fontId="6" fillId="33" borderId="58" xfId="0" applyFont="1" applyFill="1" applyBorder="1" applyAlignment="1" applyProtection="1">
      <alignment horizontal="right" vertical="center"/>
      <protection/>
    </xf>
    <xf numFmtId="0" fontId="3" fillId="33" borderId="17" xfId="0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0" fontId="3" fillId="33" borderId="20" xfId="0" applyFont="1" applyFill="1" applyBorder="1" applyAlignment="1" applyProtection="1">
      <alignment horizontal="right" vertical="center"/>
      <protection/>
    </xf>
    <xf numFmtId="49" fontId="6" fillId="33" borderId="83" xfId="0" applyNumberFormat="1" applyFont="1" applyFill="1" applyBorder="1" applyAlignment="1">
      <alignment horizontal="center" vertical="center" wrapText="1"/>
    </xf>
    <xf numFmtId="49" fontId="6" fillId="33" borderId="143" xfId="0" applyNumberFormat="1" applyFont="1" applyFill="1" applyBorder="1" applyAlignment="1">
      <alignment horizontal="center" vertical="center" wrapText="1"/>
    </xf>
    <xf numFmtId="0" fontId="6" fillId="33" borderId="83" xfId="0" applyNumberFormat="1" applyFont="1" applyFill="1" applyBorder="1" applyAlignment="1" applyProtection="1">
      <alignment horizontal="center" vertical="center"/>
      <protection/>
    </xf>
    <xf numFmtId="0" fontId="6" fillId="33" borderId="120" xfId="0" applyNumberFormat="1" applyFont="1" applyFill="1" applyBorder="1" applyAlignment="1" applyProtection="1">
      <alignment horizontal="center" vertical="center"/>
      <protection/>
    </xf>
    <xf numFmtId="0" fontId="6" fillId="33" borderId="143" xfId="0" applyNumberFormat="1" applyFont="1" applyFill="1" applyBorder="1" applyAlignment="1" applyProtection="1">
      <alignment horizontal="center" vertical="center"/>
      <protection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39" xfId="0" applyNumberFormat="1" applyFont="1" applyFill="1" applyBorder="1" applyAlignment="1" applyProtection="1">
      <alignment horizontal="center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33" borderId="144" xfId="0" applyNumberFormat="1" applyFont="1" applyFill="1" applyBorder="1" applyAlignment="1" applyProtection="1">
      <alignment horizontal="center" vertical="center" textRotation="90" wrapText="1"/>
      <protection/>
    </xf>
    <xf numFmtId="180" fontId="3" fillId="33" borderId="119" xfId="0" applyNumberFormat="1" applyFont="1" applyFill="1" applyBorder="1" applyAlignment="1" applyProtection="1">
      <alignment horizontal="center" vertical="center" textRotation="90" wrapText="1"/>
      <protection/>
    </xf>
    <xf numFmtId="180" fontId="3" fillId="33" borderId="82" xfId="0" applyNumberFormat="1" applyFont="1" applyFill="1" applyBorder="1" applyAlignment="1" applyProtection="1">
      <alignment horizontal="center" vertical="top" wrapText="1"/>
      <protection/>
    </xf>
    <xf numFmtId="180" fontId="3" fillId="33" borderId="81" xfId="0" applyNumberFormat="1" applyFont="1" applyFill="1" applyBorder="1" applyAlignment="1" applyProtection="1">
      <alignment horizontal="center" vertical="top" wrapText="1"/>
      <protection/>
    </xf>
    <xf numFmtId="180" fontId="3" fillId="33" borderId="145" xfId="0" applyNumberFormat="1" applyFont="1" applyFill="1" applyBorder="1" applyAlignment="1" applyProtection="1">
      <alignment horizontal="center" vertical="top" wrapText="1"/>
      <protection/>
    </xf>
    <xf numFmtId="180" fontId="3" fillId="33" borderId="146" xfId="0" applyNumberFormat="1" applyFont="1" applyFill="1" applyBorder="1" applyAlignment="1" applyProtection="1">
      <alignment horizontal="center" vertical="top" wrapText="1"/>
      <protection/>
    </xf>
    <xf numFmtId="180" fontId="3" fillId="33" borderId="58" xfId="0" applyNumberFormat="1" applyFont="1" applyFill="1" applyBorder="1" applyAlignment="1" applyProtection="1">
      <alignment horizontal="center" vertical="top" wrapText="1"/>
      <protection/>
    </xf>
    <xf numFmtId="180" fontId="3" fillId="33" borderId="147" xfId="0" applyNumberFormat="1" applyFont="1" applyFill="1" applyBorder="1" applyAlignment="1" applyProtection="1">
      <alignment horizontal="center" vertical="top" wrapText="1"/>
      <protection/>
    </xf>
    <xf numFmtId="180" fontId="3" fillId="33" borderId="129" xfId="0" applyNumberFormat="1" applyFont="1" applyFill="1" applyBorder="1" applyAlignment="1" applyProtection="1">
      <alignment horizontal="left" vertical="center"/>
      <protection/>
    </xf>
    <xf numFmtId="180" fontId="3" fillId="33" borderId="85" xfId="0" applyNumberFormat="1" applyFont="1" applyFill="1" applyBorder="1" applyAlignment="1" applyProtection="1">
      <alignment horizontal="left" vertical="center"/>
      <protection/>
    </xf>
    <xf numFmtId="180" fontId="3" fillId="33" borderId="42" xfId="0" applyNumberFormat="1" applyFont="1" applyFill="1" applyBorder="1" applyAlignment="1" applyProtection="1">
      <alignment horizontal="left" vertical="center"/>
      <protection/>
    </xf>
    <xf numFmtId="180" fontId="3" fillId="33" borderId="148" xfId="0" applyNumberFormat="1" applyFont="1" applyFill="1" applyBorder="1" applyAlignment="1" applyProtection="1">
      <alignment horizontal="left" vertical="center"/>
      <protection/>
    </xf>
    <xf numFmtId="180" fontId="3" fillId="33" borderId="89" xfId="0" applyNumberFormat="1" applyFont="1" applyFill="1" applyBorder="1" applyAlignment="1" applyProtection="1">
      <alignment horizontal="left" vertical="center"/>
      <protection/>
    </xf>
    <xf numFmtId="182" fontId="3" fillId="33" borderId="95" xfId="0" applyNumberFormat="1" applyFont="1" applyFill="1" applyBorder="1" applyAlignment="1" applyProtection="1">
      <alignment horizontal="center" vertical="center"/>
      <protection/>
    </xf>
    <xf numFmtId="182" fontId="3" fillId="33" borderId="99" xfId="0" applyNumberFormat="1" applyFont="1" applyFill="1" applyBorder="1" applyAlignment="1" applyProtection="1">
      <alignment horizontal="center" vertical="center"/>
      <protection/>
    </xf>
    <xf numFmtId="182" fontId="3" fillId="33" borderId="149" xfId="0" applyNumberFormat="1" applyFont="1" applyFill="1" applyBorder="1" applyAlignment="1" applyProtection="1">
      <alignment horizontal="center" vertical="center"/>
      <protection/>
    </xf>
    <xf numFmtId="0" fontId="3" fillId="33" borderId="83" xfId="0" applyFont="1" applyFill="1" applyBorder="1" applyAlignment="1">
      <alignment horizontal="center" vertical="center" wrapText="1"/>
    </xf>
    <xf numFmtId="0" fontId="3" fillId="33" borderId="120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3" borderId="150" xfId="0" applyFont="1" applyFill="1" applyBorder="1" applyAlignment="1">
      <alignment horizontal="center" vertical="center" wrapText="1"/>
    </xf>
    <xf numFmtId="180" fontId="3" fillId="0" borderId="26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180" fontId="3" fillId="0" borderId="2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3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33" borderId="41" xfId="0" applyNumberFormat="1" applyFont="1" applyFill="1" applyBorder="1" applyAlignment="1" applyProtection="1">
      <alignment horizontal="center" vertical="center" textRotation="90" wrapText="1"/>
      <protection/>
    </xf>
    <xf numFmtId="180" fontId="3" fillId="33" borderId="70" xfId="0" applyNumberFormat="1" applyFont="1" applyFill="1" applyBorder="1" applyAlignment="1" applyProtection="1">
      <alignment horizontal="center" vertical="center" textRotation="90" wrapText="1"/>
      <protection/>
    </xf>
    <xf numFmtId="180" fontId="3" fillId="33" borderId="104" xfId="0" applyNumberFormat="1" applyFont="1" applyFill="1" applyBorder="1" applyAlignment="1" applyProtection="1">
      <alignment horizontal="center" vertical="center" textRotation="90" wrapText="1"/>
      <protection/>
    </xf>
    <xf numFmtId="180" fontId="3" fillId="33" borderId="151" xfId="0" applyNumberFormat="1" applyFont="1" applyFill="1" applyBorder="1" applyAlignment="1" applyProtection="1">
      <alignment horizontal="center" vertical="center" textRotation="90" wrapText="1"/>
      <protection/>
    </xf>
    <xf numFmtId="180" fontId="3" fillId="33" borderId="53" xfId="0" applyNumberFormat="1" applyFont="1" applyFill="1" applyBorder="1" applyAlignment="1" applyProtection="1">
      <alignment horizontal="center" vertical="center" textRotation="90" wrapText="1"/>
      <protection/>
    </xf>
    <xf numFmtId="180" fontId="3" fillId="33" borderId="56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52" xfId="0" applyNumberFormat="1" applyFont="1" applyFill="1" applyBorder="1" applyAlignment="1" applyProtection="1">
      <alignment horizontal="center" vertical="center" textRotation="90"/>
      <protection/>
    </xf>
    <xf numFmtId="0" fontId="3" fillId="33" borderId="35" xfId="0" applyNumberFormat="1" applyFont="1" applyFill="1" applyBorder="1" applyAlignment="1" applyProtection="1">
      <alignment horizontal="center" vertical="center" textRotation="90"/>
      <protection/>
    </xf>
    <xf numFmtId="0" fontId="3" fillId="33" borderId="51" xfId="0" applyNumberFormat="1" applyFont="1" applyFill="1" applyBorder="1" applyAlignment="1" applyProtection="1">
      <alignment horizontal="center" vertical="center" textRotation="90"/>
      <protection/>
    </xf>
    <xf numFmtId="180" fontId="3" fillId="33" borderId="83" xfId="0" applyNumberFormat="1" applyFont="1" applyFill="1" applyBorder="1" applyAlignment="1" applyProtection="1">
      <alignment horizontal="center" vertical="center"/>
      <protection/>
    </xf>
    <xf numFmtId="180" fontId="3" fillId="33" borderId="120" xfId="0" applyNumberFormat="1" applyFont="1" applyFill="1" applyBorder="1" applyAlignment="1" applyProtection="1">
      <alignment horizontal="center" vertical="center"/>
      <protection/>
    </xf>
    <xf numFmtId="180" fontId="3" fillId="33" borderId="143" xfId="0" applyNumberFormat="1" applyFont="1" applyFill="1" applyBorder="1" applyAlignment="1" applyProtection="1">
      <alignment horizontal="center" vertical="center"/>
      <protection/>
    </xf>
    <xf numFmtId="180" fontId="3" fillId="0" borderId="66" xfId="0" applyNumberFormat="1" applyFont="1" applyFill="1" applyBorder="1" applyAlignment="1" applyProtection="1">
      <alignment horizontal="center" vertical="center"/>
      <protection/>
    </xf>
    <xf numFmtId="180" fontId="3" fillId="0" borderId="67" xfId="0" applyNumberFormat="1" applyFont="1" applyFill="1" applyBorder="1" applyAlignment="1" applyProtection="1">
      <alignment horizontal="center" vertical="center"/>
      <protection/>
    </xf>
    <xf numFmtId="180" fontId="3" fillId="0" borderId="153" xfId="0" applyNumberFormat="1" applyFont="1" applyFill="1" applyBorder="1" applyAlignment="1" applyProtection="1">
      <alignment horizontal="center" vertical="center"/>
      <protection/>
    </xf>
    <xf numFmtId="0" fontId="3" fillId="33" borderId="143" xfId="0" applyFont="1" applyFill="1" applyBorder="1" applyAlignment="1">
      <alignment horizontal="center" vertical="center" wrapText="1"/>
    </xf>
    <xf numFmtId="180" fontId="6" fillId="33" borderId="83" xfId="0" applyNumberFormat="1" applyFont="1" applyFill="1" applyBorder="1" applyAlignment="1" applyProtection="1">
      <alignment horizontal="center" vertical="center"/>
      <protection/>
    </xf>
    <xf numFmtId="180" fontId="6" fillId="33" borderId="120" xfId="0" applyNumberFormat="1" applyFont="1" applyFill="1" applyBorder="1" applyAlignment="1" applyProtection="1">
      <alignment horizontal="center" vertical="center"/>
      <protection/>
    </xf>
    <xf numFmtId="180" fontId="6" fillId="33" borderId="81" xfId="0" applyNumberFormat="1" applyFont="1" applyFill="1" applyBorder="1" applyAlignment="1" applyProtection="1">
      <alignment horizontal="center" vertical="center"/>
      <protection/>
    </xf>
    <xf numFmtId="180" fontId="3" fillId="33" borderId="22" xfId="0" applyNumberFormat="1" applyFont="1" applyFill="1" applyBorder="1" applyAlignment="1" applyProtection="1">
      <alignment horizontal="center" vertical="center" wrapText="1"/>
      <protection/>
    </xf>
    <xf numFmtId="180" fontId="3" fillId="33" borderId="37" xfId="0" applyNumberFormat="1" applyFont="1" applyFill="1" applyBorder="1" applyAlignment="1" applyProtection="1">
      <alignment horizontal="center" vertical="center"/>
      <protection/>
    </xf>
    <xf numFmtId="180" fontId="3" fillId="33" borderId="36" xfId="0" applyNumberFormat="1" applyFont="1" applyFill="1" applyBorder="1" applyAlignment="1" applyProtection="1">
      <alignment horizontal="center" vertical="center"/>
      <protection/>
    </xf>
    <xf numFmtId="180" fontId="3" fillId="33" borderId="54" xfId="0" applyNumberFormat="1" applyFont="1" applyFill="1" applyBorder="1" applyAlignment="1" applyProtection="1">
      <alignment horizontal="center" vertical="center" textRotation="90" wrapText="1"/>
      <protection/>
    </xf>
    <xf numFmtId="180" fontId="3" fillId="33" borderId="112" xfId="0" applyNumberFormat="1" applyFont="1" applyFill="1" applyBorder="1" applyAlignment="1" applyProtection="1">
      <alignment horizontal="center" vertical="center" textRotation="90" wrapText="1"/>
      <protection/>
    </xf>
    <xf numFmtId="186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80" fontId="3" fillId="33" borderId="28" xfId="0" applyNumberFormat="1" applyFont="1" applyFill="1" applyBorder="1" applyAlignment="1" applyProtection="1">
      <alignment horizontal="center" vertical="center" wrapText="1"/>
      <protection/>
    </xf>
    <xf numFmtId="180" fontId="3" fillId="33" borderId="50" xfId="0" applyNumberFormat="1" applyFont="1" applyFill="1" applyBorder="1" applyAlignment="1" applyProtection="1">
      <alignment horizontal="center" vertical="center" wrapText="1"/>
      <protection/>
    </xf>
    <xf numFmtId="1" fontId="3" fillId="33" borderId="106" xfId="0" applyNumberFormat="1" applyFont="1" applyFill="1" applyBorder="1" applyAlignment="1">
      <alignment horizontal="center" vertical="center" wrapText="1"/>
    </xf>
    <xf numFmtId="1" fontId="3" fillId="33" borderId="115" xfId="0" applyNumberFormat="1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right" vertical="center"/>
    </xf>
    <xf numFmtId="0" fontId="3" fillId="33" borderId="120" xfId="0" applyFont="1" applyFill="1" applyBorder="1" applyAlignment="1">
      <alignment horizontal="right" vertical="center"/>
    </xf>
    <xf numFmtId="0" fontId="3" fillId="33" borderId="143" xfId="0" applyFont="1" applyFill="1" applyBorder="1" applyAlignment="1">
      <alignment horizontal="right" vertical="center"/>
    </xf>
    <xf numFmtId="0" fontId="3" fillId="33" borderId="154" xfId="0" applyFont="1" applyFill="1" applyBorder="1" applyAlignment="1" applyProtection="1">
      <alignment horizontal="right" vertical="center"/>
      <protection/>
    </xf>
    <xf numFmtId="0" fontId="3" fillId="33" borderId="70" xfId="0" applyFont="1" applyFill="1" applyBorder="1" applyAlignment="1" applyProtection="1">
      <alignment horizontal="right" vertical="center"/>
      <protection/>
    </xf>
    <xf numFmtId="49" fontId="6" fillId="33" borderId="83" xfId="0" applyNumberFormat="1" applyFont="1" applyFill="1" applyBorder="1" applyAlignment="1" applyProtection="1">
      <alignment horizontal="center" vertical="center"/>
      <protection/>
    </xf>
    <xf numFmtId="49" fontId="6" fillId="33" borderId="143" xfId="0" applyNumberFormat="1" applyFont="1" applyFill="1" applyBorder="1" applyAlignment="1" applyProtection="1">
      <alignment horizontal="center" vertical="center"/>
      <protection/>
    </xf>
    <xf numFmtId="186" fontId="6" fillId="0" borderId="129" xfId="0" applyNumberFormat="1" applyFont="1" applyFill="1" applyBorder="1" applyAlignment="1" applyProtection="1">
      <alignment horizontal="center" vertical="center" wrapText="1"/>
      <protection/>
    </xf>
    <xf numFmtId="186" fontId="32" fillId="0" borderId="117" xfId="0" applyNumberFormat="1" applyFont="1" applyFill="1" applyBorder="1" applyAlignment="1">
      <alignment horizontal="center" vertical="center" wrapText="1"/>
    </xf>
    <xf numFmtId="49" fontId="6" fillId="33" borderId="84" xfId="0" applyNumberFormat="1" applyFont="1" applyFill="1" applyBorder="1" applyAlignment="1">
      <alignment horizontal="center" vertical="center" wrapText="1"/>
    </xf>
    <xf numFmtId="49" fontId="6" fillId="33" borderId="113" xfId="0" applyNumberFormat="1" applyFont="1" applyFill="1" applyBorder="1" applyAlignment="1">
      <alignment horizontal="center" vertical="center" wrapText="1"/>
    </xf>
    <xf numFmtId="180" fontId="3" fillId="33" borderId="36" xfId="0" applyNumberFormat="1" applyFont="1" applyFill="1" applyBorder="1" applyAlignment="1" applyProtection="1">
      <alignment horizontal="center" vertical="center" textRotation="90" wrapText="1"/>
      <protection/>
    </xf>
    <xf numFmtId="180" fontId="3" fillId="33" borderId="52" xfId="0" applyNumberFormat="1" applyFont="1" applyFill="1" applyBorder="1" applyAlignment="1" applyProtection="1">
      <alignment horizontal="center" vertical="center" textRotation="90" wrapText="1"/>
      <protection/>
    </xf>
    <xf numFmtId="181" fontId="3" fillId="33" borderId="83" xfId="0" applyNumberFormat="1" applyFont="1" applyFill="1" applyBorder="1" applyAlignment="1" applyProtection="1">
      <alignment horizontal="center" vertical="center"/>
      <protection/>
    </xf>
    <xf numFmtId="181" fontId="3" fillId="33" borderId="120" xfId="0" applyNumberFormat="1" applyFont="1" applyFill="1" applyBorder="1" applyAlignment="1" applyProtection="1">
      <alignment horizontal="center" vertical="center"/>
      <protection/>
    </xf>
    <xf numFmtId="181" fontId="3" fillId="33" borderId="143" xfId="0" applyNumberFormat="1" applyFont="1" applyFill="1" applyBorder="1" applyAlignment="1" applyProtection="1">
      <alignment horizontal="center" vertical="center"/>
      <protection/>
    </xf>
    <xf numFmtId="49" fontId="6" fillId="33" borderId="84" xfId="0" applyNumberFormat="1" applyFont="1" applyFill="1" applyBorder="1" applyAlignment="1" applyProtection="1">
      <alignment horizontal="center" vertical="center"/>
      <protection/>
    </xf>
    <xf numFmtId="49" fontId="6" fillId="33" borderId="113" xfId="0" applyNumberFormat="1" applyFont="1" applyFill="1" applyBorder="1" applyAlignment="1" applyProtection="1">
      <alignment horizontal="center" vertical="center"/>
      <protection/>
    </xf>
    <xf numFmtId="49" fontId="3" fillId="33" borderId="83" xfId="0" applyNumberFormat="1" applyFont="1" applyFill="1" applyBorder="1" applyAlignment="1">
      <alignment horizontal="center" vertical="center" wrapText="1"/>
    </xf>
    <xf numFmtId="49" fontId="3" fillId="33" borderId="120" xfId="0" applyNumberFormat="1" applyFont="1" applyFill="1" applyBorder="1" applyAlignment="1">
      <alignment horizontal="center" vertical="center" wrapText="1"/>
    </xf>
    <xf numFmtId="49" fontId="3" fillId="33" borderId="99" xfId="0" applyNumberFormat="1" applyFont="1" applyFill="1" applyBorder="1" applyAlignment="1">
      <alignment horizontal="center" vertical="center" wrapText="1"/>
    </xf>
    <xf numFmtId="49" fontId="3" fillId="33" borderId="149" xfId="0" applyNumberFormat="1" applyFont="1" applyFill="1" applyBorder="1" applyAlignment="1">
      <alignment horizontal="center" vertical="center" wrapText="1"/>
    </xf>
    <xf numFmtId="181" fontId="3" fillId="33" borderId="99" xfId="0" applyNumberFormat="1" applyFont="1" applyFill="1" applyBorder="1" applyAlignment="1" applyProtection="1">
      <alignment horizontal="center" vertical="center"/>
      <protection/>
    </xf>
    <xf numFmtId="180" fontId="3" fillId="33" borderId="155" xfId="0" applyNumberFormat="1" applyFont="1" applyFill="1" applyBorder="1" applyAlignment="1" applyProtection="1">
      <alignment horizontal="center" vertical="center" wrapText="1"/>
      <protection/>
    </xf>
    <xf numFmtId="180" fontId="3" fillId="33" borderId="156" xfId="0" applyNumberFormat="1" applyFont="1" applyFill="1" applyBorder="1" applyAlignment="1" applyProtection="1">
      <alignment horizontal="center" vertical="center" wrapText="1"/>
      <protection/>
    </xf>
    <xf numFmtId="180" fontId="3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80" fontId="3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" fontId="3" fillId="33" borderId="84" xfId="0" applyNumberFormat="1" applyFont="1" applyFill="1" applyBorder="1" applyAlignment="1">
      <alignment horizontal="center" vertical="center" wrapText="1"/>
    </xf>
    <xf numFmtId="1" fontId="3" fillId="33" borderId="114" xfId="0" applyNumberFormat="1" applyFont="1" applyFill="1" applyBorder="1" applyAlignment="1">
      <alignment horizontal="center" vertical="center" wrapText="1"/>
    </xf>
    <xf numFmtId="0" fontId="6" fillId="33" borderId="81" xfId="0" applyNumberFormat="1" applyFont="1" applyFill="1" applyBorder="1" applyAlignment="1" applyProtection="1">
      <alignment horizontal="center" vertical="center"/>
      <protection/>
    </xf>
    <xf numFmtId="0" fontId="6" fillId="33" borderId="150" xfId="0" applyNumberFormat="1" applyFont="1" applyFill="1" applyBorder="1" applyAlignment="1" applyProtection="1">
      <alignment horizontal="center" vertical="center"/>
      <protection/>
    </xf>
    <xf numFmtId="186" fontId="6" fillId="0" borderId="28" xfId="0" applyNumberFormat="1" applyFont="1" applyFill="1" applyBorder="1" applyAlignment="1" applyProtection="1">
      <alignment horizontal="center" vertical="center" wrapText="1"/>
      <protection/>
    </xf>
    <xf numFmtId="186" fontId="32" fillId="0" borderId="86" xfId="0" applyNumberFormat="1" applyFont="1" applyFill="1" applyBorder="1" applyAlignment="1">
      <alignment horizontal="center" vertical="center" wrapText="1"/>
    </xf>
    <xf numFmtId="0" fontId="3" fillId="33" borderId="121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61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57" xfId="0" applyNumberFormat="1" applyFont="1" applyFill="1" applyBorder="1" applyAlignment="1" applyProtection="1">
      <alignment horizontal="center" vertical="center" textRotation="90" wrapText="1"/>
      <protection/>
    </xf>
    <xf numFmtId="180" fontId="3" fillId="33" borderId="158" xfId="0" applyNumberFormat="1" applyFont="1" applyFill="1" applyBorder="1" applyAlignment="1" applyProtection="1">
      <alignment horizontal="center" vertical="center" wrapText="1"/>
      <protection/>
    </xf>
    <xf numFmtId="180" fontId="3" fillId="33" borderId="121" xfId="0" applyNumberFormat="1" applyFont="1" applyFill="1" applyBorder="1" applyAlignment="1" applyProtection="1">
      <alignment horizontal="center" vertical="center"/>
      <protection/>
    </xf>
    <xf numFmtId="180" fontId="3" fillId="33" borderId="52" xfId="0" applyNumberFormat="1" applyFont="1" applyFill="1" applyBorder="1" applyAlignment="1" applyProtection="1">
      <alignment horizontal="center" vertical="center"/>
      <protection/>
    </xf>
    <xf numFmtId="0" fontId="36" fillId="0" borderId="132" xfId="0" applyFont="1" applyBorder="1" applyAlignment="1">
      <alignment horizontal="center"/>
    </xf>
    <xf numFmtId="49" fontId="36" fillId="0" borderId="0" xfId="0" applyNumberFormat="1" applyFont="1" applyAlignment="1">
      <alignment horizontal="center"/>
    </xf>
    <xf numFmtId="180" fontId="3" fillId="34" borderId="28" xfId="0" applyNumberFormat="1" applyFont="1" applyFill="1" applyBorder="1" applyAlignment="1" applyProtection="1">
      <alignment horizontal="left" vertical="center"/>
      <protection/>
    </xf>
    <xf numFmtId="180" fontId="3" fillId="34" borderId="86" xfId="0" applyNumberFormat="1" applyFont="1" applyFill="1" applyBorder="1" applyAlignment="1" applyProtection="1">
      <alignment horizontal="left" vertical="center"/>
      <protection/>
    </xf>
    <xf numFmtId="186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>
      <alignment horizontal="center" vertical="center" wrapText="1"/>
    </xf>
    <xf numFmtId="186" fontId="6" fillId="33" borderId="129" xfId="0" applyNumberFormat="1" applyFont="1" applyFill="1" applyBorder="1" applyAlignment="1" applyProtection="1">
      <alignment horizontal="center" vertical="center" wrapText="1"/>
      <protection/>
    </xf>
    <xf numFmtId="186" fontId="32" fillId="33" borderId="117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 applyProtection="1">
      <alignment horizontal="center" vertical="center"/>
      <protection/>
    </xf>
    <xf numFmtId="180" fontId="3" fillId="33" borderId="22" xfId="0" applyNumberFormat="1" applyFont="1" applyFill="1" applyBorder="1" applyAlignment="1" applyProtection="1">
      <alignment horizontal="center" vertical="center"/>
      <protection/>
    </xf>
    <xf numFmtId="180" fontId="3" fillId="33" borderId="66" xfId="0" applyNumberFormat="1" applyFont="1" applyFill="1" applyBorder="1" applyAlignment="1" applyProtection="1">
      <alignment horizontal="center" vertical="center"/>
      <protection/>
    </xf>
    <xf numFmtId="180" fontId="3" fillId="33" borderId="67" xfId="0" applyNumberFormat="1" applyFont="1" applyFill="1" applyBorder="1" applyAlignment="1" applyProtection="1">
      <alignment horizontal="center" vertical="center"/>
      <protection/>
    </xf>
    <xf numFmtId="180" fontId="3" fillId="33" borderId="26" xfId="0" applyNumberFormat="1" applyFont="1" applyFill="1" applyBorder="1" applyAlignment="1" applyProtection="1">
      <alignment horizontal="center" vertical="center" wrapText="1"/>
      <protection/>
    </xf>
    <xf numFmtId="180" fontId="3" fillId="33" borderId="27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70" zoomScaleNormal="50" zoomScaleSheetLayoutView="70" zoomScalePageLayoutView="0" workbookViewId="0" topLeftCell="A13">
      <selection activeCell="AA27" sqref="AA27:AM27"/>
    </sheetView>
  </sheetViews>
  <sheetFormatPr defaultColWidth="9.00390625" defaultRowHeight="12.75"/>
  <cols>
    <col min="1" max="53" width="4.75390625" style="1" customWidth="1"/>
    <col min="54" max="16384" width="9.125" style="1" customWidth="1"/>
  </cols>
  <sheetData>
    <row r="1" ht="25.5" customHeight="1"/>
    <row r="2" spans="1:53" ht="30">
      <c r="A2" s="929"/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30" t="s">
        <v>39</v>
      </c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  <c r="AK2" s="930"/>
      <c r="AL2" s="930"/>
      <c r="AM2" s="930"/>
      <c r="AN2" s="930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  <c r="BA2" s="931"/>
    </row>
    <row r="3" spans="1:53" ht="30" customHeight="1">
      <c r="A3" s="932" t="s">
        <v>72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931"/>
      <c r="AP3" s="931"/>
      <c r="AQ3" s="931"/>
      <c r="AR3" s="931"/>
      <c r="AS3" s="931"/>
      <c r="AT3" s="931"/>
      <c r="AU3" s="931"/>
      <c r="AV3" s="931"/>
      <c r="AW3" s="931"/>
      <c r="AX3" s="931"/>
      <c r="AY3" s="931"/>
      <c r="AZ3" s="931"/>
      <c r="BA3" s="931"/>
    </row>
    <row r="4" spans="1:53" ht="27" customHeight="1">
      <c r="A4" s="932" t="s">
        <v>73</v>
      </c>
      <c r="B4" s="932"/>
      <c r="C4" s="932"/>
      <c r="D4" s="932"/>
      <c r="E4" s="932"/>
      <c r="F4" s="932"/>
      <c r="G4" s="932"/>
      <c r="H4" s="932"/>
      <c r="I4" s="932"/>
      <c r="J4" s="932"/>
      <c r="K4" s="932"/>
      <c r="L4" s="932"/>
      <c r="M4" s="932"/>
      <c r="N4" s="932"/>
      <c r="O4" s="932"/>
      <c r="P4" s="933" t="s">
        <v>1</v>
      </c>
      <c r="Q4" s="933"/>
      <c r="R4" s="933"/>
      <c r="S4" s="933"/>
      <c r="T4" s="933"/>
      <c r="U4" s="933"/>
      <c r="V4" s="933"/>
      <c r="W4" s="933"/>
      <c r="X4" s="933"/>
      <c r="Y4" s="933"/>
      <c r="Z4" s="933"/>
      <c r="AA4" s="933"/>
      <c r="AB4" s="933"/>
      <c r="AC4" s="933"/>
      <c r="AD4" s="933"/>
      <c r="AE4" s="933"/>
      <c r="AF4" s="933"/>
      <c r="AG4" s="933"/>
      <c r="AH4" s="933"/>
      <c r="AI4" s="933"/>
      <c r="AJ4" s="933"/>
      <c r="AK4" s="933"/>
      <c r="AL4" s="933"/>
      <c r="AM4" s="933"/>
      <c r="AN4" s="933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1"/>
    </row>
    <row r="5" spans="1:53" ht="26.25" customHeight="1">
      <c r="A5" s="926" t="s">
        <v>305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927" t="s">
        <v>252</v>
      </c>
      <c r="AO5" s="927"/>
      <c r="AP5" s="927"/>
      <c r="AQ5" s="927"/>
      <c r="AR5" s="927"/>
      <c r="AS5" s="927"/>
      <c r="AT5" s="927"/>
      <c r="AU5" s="927"/>
      <c r="AV5" s="927"/>
      <c r="AW5" s="927"/>
      <c r="AX5" s="927"/>
      <c r="AY5" s="927"/>
      <c r="AZ5" s="927"/>
      <c r="BA5" s="927"/>
    </row>
    <row r="6" spans="1:53" s="2" customFormat="1" ht="23.25" customHeight="1">
      <c r="A6" s="928" t="s">
        <v>306</v>
      </c>
      <c r="B6" s="928"/>
      <c r="C6" s="928"/>
      <c r="D6" s="928"/>
      <c r="E6" s="928"/>
      <c r="F6" s="928"/>
      <c r="G6" s="928"/>
      <c r="H6" s="928"/>
      <c r="I6" s="928"/>
      <c r="J6" s="928"/>
      <c r="K6" s="928"/>
      <c r="L6" s="928"/>
      <c r="M6" s="928"/>
      <c r="N6" s="928"/>
      <c r="O6" s="928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27"/>
      <c r="AO6" s="927"/>
      <c r="AP6" s="927"/>
      <c r="AQ6" s="927"/>
      <c r="AR6" s="927"/>
      <c r="AS6" s="927"/>
      <c r="AT6" s="927"/>
      <c r="AU6" s="927"/>
      <c r="AV6" s="927"/>
      <c r="AW6" s="927"/>
      <c r="AX6" s="927"/>
      <c r="AY6" s="927"/>
      <c r="AZ6" s="927"/>
      <c r="BA6" s="927"/>
    </row>
    <row r="7" spans="1:53" s="2" customFormat="1" ht="22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927"/>
      <c r="AO7" s="927"/>
      <c r="AP7" s="927"/>
      <c r="AQ7" s="927"/>
      <c r="AR7" s="927"/>
      <c r="AS7" s="927"/>
      <c r="AT7" s="927"/>
      <c r="AU7" s="927"/>
      <c r="AV7" s="927"/>
      <c r="AW7" s="927"/>
      <c r="AX7" s="927"/>
      <c r="AY7" s="927"/>
      <c r="AZ7" s="927"/>
      <c r="BA7" s="927"/>
    </row>
    <row r="8" spans="1:53" s="2" customFormat="1" ht="27" customHeight="1">
      <c r="A8" s="932" t="s">
        <v>0</v>
      </c>
      <c r="B8" s="932"/>
      <c r="C8" s="932"/>
      <c r="D8" s="932"/>
      <c r="E8" s="932"/>
      <c r="F8" s="932"/>
      <c r="G8" s="932"/>
      <c r="H8" s="932"/>
      <c r="I8" s="932"/>
      <c r="J8" s="932"/>
      <c r="K8" s="932"/>
      <c r="L8" s="932"/>
      <c r="M8" s="932"/>
      <c r="N8" s="932"/>
      <c r="O8" s="932"/>
      <c r="P8" s="934" t="s">
        <v>99</v>
      </c>
      <c r="Q8" s="935"/>
      <c r="R8" s="935"/>
      <c r="S8" s="935"/>
      <c r="T8" s="935"/>
      <c r="U8" s="935"/>
      <c r="V8" s="935"/>
      <c r="W8" s="935"/>
      <c r="X8" s="935"/>
      <c r="Y8" s="935"/>
      <c r="Z8" s="935"/>
      <c r="AA8" s="935"/>
      <c r="AB8" s="935"/>
      <c r="AC8" s="935"/>
      <c r="AD8" s="935"/>
      <c r="AE8" s="935"/>
      <c r="AF8" s="935"/>
      <c r="AG8" s="935"/>
      <c r="AH8" s="935"/>
      <c r="AI8" s="935"/>
      <c r="AJ8" s="935"/>
      <c r="AK8" s="935"/>
      <c r="AL8" s="935"/>
      <c r="AM8" s="935"/>
      <c r="AN8" s="936" t="s">
        <v>101</v>
      </c>
      <c r="AO8" s="937"/>
      <c r="AP8" s="937"/>
      <c r="AQ8" s="937"/>
      <c r="AR8" s="937"/>
      <c r="AS8" s="937"/>
      <c r="AT8" s="937"/>
      <c r="AU8" s="937"/>
      <c r="AV8" s="937"/>
      <c r="AW8" s="937"/>
      <c r="AX8" s="937"/>
      <c r="AY8" s="937"/>
      <c r="AZ8" s="937"/>
      <c r="BA8" s="937"/>
    </row>
    <row r="9" spans="1:53" s="2" customFormat="1" ht="27.75" customHeight="1">
      <c r="A9" s="932" t="s">
        <v>74</v>
      </c>
      <c r="B9" s="932"/>
      <c r="C9" s="932"/>
      <c r="D9" s="932"/>
      <c r="E9" s="932"/>
      <c r="F9" s="932"/>
      <c r="G9" s="932"/>
      <c r="H9" s="932"/>
      <c r="I9" s="932"/>
      <c r="J9" s="932"/>
      <c r="K9" s="932"/>
      <c r="L9" s="932"/>
      <c r="M9" s="932"/>
      <c r="N9" s="932"/>
      <c r="O9" s="932"/>
      <c r="P9" s="927" t="s">
        <v>98</v>
      </c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942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</row>
    <row r="10" spans="16:53" s="2" customFormat="1" ht="27.75" customHeight="1">
      <c r="P10" s="927" t="s">
        <v>185</v>
      </c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2"/>
      <c r="AL10" s="10"/>
      <c r="AM10" s="10"/>
      <c r="AN10" s="943" t="s">
        <v>75</v>
      </c>
      <c r="AO10" s="943"/>
      <c r="AP10" s="943"/>
      <c r="AQ10" s="943"/>
      <c r="AR10" s="943"/>
      <c r="AS10" s="943"/>
      <c r="AT10" s="943"/>
      <c r="AU10" s="943"/>
      <c r="AV10" s="943"/>
      <c r="AW10" s="943"/>
      <c r="AX10" s="943"/>
      <c r="AY10" s="943"/>
      <c r="AZ10" s="943"/>
      <c r="BA10" s="943"/>
    </row>
    <row r="11" spans="16:53" s="2" customFormat="1" ht="27.75" customHeight="1">
      <c r="P11" s="927" t="s">
        <v>186</v>
      </c>
      <c r="Q11" s="942"/>
      <c r="R11" s="942"/>
      <c r="S11" s="942"/>
      <c r="T11" s="942"/>
      <c r="U11" s="942"/>
      <c r="V11" s="942"/>
      <c r="W11" s="942"/>
      <c r="X11" s="942"/>
      <c r="Y11" s="942"/>
      <c r="Z11" s="942"/>
      <c r="AA11" s="942"/>
      <c r="AB11" s="942"/>
      <c r="AC11" s="942"/>
      <c r="AD11" s="942"/>
      <c r="AE11" s="942"/>
      <c r="AF11" s="942"/>
      <c r="AG11" s="942"/>
      <c r="AH11" s="942"/>
      <c r="AI11" s="942"/>
      <c r="AJ11" s="942"/>
      <c r="AK11" s="945"/>
      <c r="AL11" s="10"/>
      <c r="AM11" s="10"/>
      <c r="AN11" s="944"/>
      <c r="AO11" s="944"/>
      <c r="AP11" s="944"/>
      <c r="AQ11" s="944"/>
      <c r="AR11" s="944"/>
      <c r="AS11" s="944"/>
      <c r="AT11" s="944"/>
      <c r="AU11" s="944"/>
      <c r="AV11" s="944"/>
      <c r="AW11" s="944"/>
      <c r="AX11" s="944"/>
      <c r="AY11" s="944"/>
      <c r="AZ11" s="944"/>
      <c r="BA11" s="944"/>
    </row>
    <row r="12" spans="16:53" s="2" customFormat="1" ht="26.25" customHeight="1">
      <c r="P12" s="945"/>
      <c r="Q12" s="945"/>
      <c r="R12" s="945"/>
      <c r="S12" s="945"/>
      <c r="T12" s="945"/>
      <c r="U12" s="945"/>
      <c r="V12" s="945"/>
      <c r="W12" s="945"/>
      <c r="X12" s="945"/>
      <c r="Y12" s="945"/>
      <c r="Z12" s="945"/>
      <c r="AA12" s="945"/>
      <c r="AB12" s="945"/>
      <c r="AC12" s="945"/>
      <c r="AD12" s="945"/>
      <c r="AE12" s="945"/>
      <c r="AF12" s="945"/>
      <c r="AG12" s="945"/>
      <c r="AH12" s="945"/>
      <c r="AI12" s="945"/>
      <c r="AJ12" s="945"/>
      <c r="AK12" s="945"/>
      <c r="AL12" s="41"/>
      <c r="AM12" s="41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6:53" s="2" customFormat="1" ht="54.75" customHeight="1">
      <c r="P13" s="946" t="s">
        <v>187</v>
      </c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6"/>
      <c r="AI13" s="946"/>
      <c r="AJ13" s="946"/>
      <c r="AK13" s="946"/>
      <c r="AL13" s="946"/>
      <c r="AM13" s="946"/>
      <c r="AN13" s="946"/>
      <c r="AO13" s="947"/>
      <c r="AP13" s="947"/>
      <c r="AQ13" s="947"/>
      <c r="AR13" s="947"/>
      <c r="AS13" s="947"/>
      <c r="AT13" s="947"/>
      <c r="AU13" s="947"/>
      <c r="AV13" s="947"/>
      <c r="AW13" s="947"/>
      <c r="AX13" s="947"/>
      <c r="AY13" s="947"/>
      <c r="AZ13" s="947"/>
      <c r="BA13" s="947"/>
    </row>
    <row r="14" spans="16:53" s="2" customFormat="1" ht="10.5" customHeight="1">
      <c r="P14" s="951"/>
      <c r="Q14" s="952"/>
      <c r="R14" s="952"/>
      <c r="S14" s="952"/>
      <c r="T14" s="952"/>
      <c r="U14" s="952"/>
      <c r="V14" s="952"/>
      <c r="W14" s="952"/>
      <c r="X14" s="952"/>
      <c r="Y14" s="952"/>
      <c r="Z14" s="952"/>
      <c r="AA14" s="952"/>
      <c r="AB14" s="952"/>
      <c r="AC14" s="952"/>
      <c r="AD14" s="952"/>
      <c r="AE14" s="952"/>
      <c r="AF14" s="952"/>
      <c r="AG14" s="952"/>
      <c r="AH14" s="952"/>
      <c r="AI14" s="952"/>
      <c r="AJ14" s="952"/>
      <c r="AK14" s="952"/>
      <c r="AL14" s="952"/>
      <c r="AM14" s="952"/>
      <c r="AN14" s="944"/>
      <c r="AO14" s="944"/>
      <c r="AP14" s="944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</row>
    <row r="15" spans="16:53" s="2" customFormat="1" ht="3" customHeight="1">
      <c r="P15" s="953"/>
      <c r="Q15" s="953"/>
      <c r="R15" s="953"/>
      <c r="S15" s="953"/>
      <c r="T15" s="953"/>
      <c r="U15" s="953"/>
      <c r="V15" s="953"/>
      <c r="W15" s="953"/>
      <c r="X15" s="953"/>
      <c r="Y15" s="953"/>
      <c r="Z15" s="953"/>
      <c r="AA15" s="953"/>
      <c r="AB15" s="953"/>
      <c r="AC15" s="953"/>
      <c r="AD15" s="953"/>
      <c r="AE15" s="953"/>
      <c r="AF15" s="953"/>
      <c r="AG15" s="953"/>
      <c r="AH15" s="953"/>
      <c r="AI15" s="953"/>
      <c r="AJ15" s="953"/>
      <c r="AK15" s="953"/>
      <c r="AL15" s="953"/>
      <c r="AM15" s="953"/>
      <c r="AN15" s="953"/>
      <c r="AO15" s="953"/>
      <c r="AP15" s="953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6:53" s="2" customFormat="1" ht="25.5">
      <c r="P16" s="954" t="s">
        <v>100</v>
      </c>
      <c r="Q16" s="955"/>
      <c r="R16" s="955"/>
      <c r="S16" s="955"/>
      <c r="T16" s="955"/>
      <c r="U16" s="955"/>
      <c r="V16" s="955"/>
      <c r="W16" s="955"/>
      <c r="X16" s="955"/>
      <c r="Y16" s="955"/>
      <c r="Z16" s="955"/>
      <c r="AA16" s="955"/>
      <c r="AB16" s="955"/>
      <c r="AC16" s="955"/>
      <c r="AD16" s="955"/>
      <c r="AE16" s="955"/>
      <c r="AF16" s="955"/>
      <c r="AG16" s="955"/>
      <c r="AH16" s="955"/>
      <c r="AI16" s="955"/>
      <c r="AJ16" s="955"/>
      <c r="AK16" s="955"/>
      <c r="AL16" s="955"/>
      <c r="AM16" s="955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41:53" s="2" customFormat="1" ht="18.75"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</row>
    <row r="18" spans="1:53" s="2" customFormat="1" ht="22.5">
      <c r="A18" s="956" t="s">
        <v>262</v>
      </c>
      <c r="B18" s="956"/>
      <c r="C18" s="956"/>
      <c r="D18" s="956"/>
      <c r="E18" s="956"/>
      <c r="F18" s="956"/>
      <c r="G18" s="956"/>
      <c r="H18" s="956"/>
      <c r="I18" s="956"/>
      <c r="J18" s="956"/>
      <c r="K18" s="956"/>
      <c r="L18" s="956"/>
      <c r="M18" s="956"/>
      <c r="N18" s="956"/>
      <c r="O18" s="956"/>
      <c r="P18" s="956"/>
      <c r="Q18" s="956"/>
      <c r="R18" s="956"/>
      <c r="S18" s="956"/>
      <c r="T18" s="956"/>
      <c r="U18" s="956"/>
      <c r="V18" s="956"/>
      <c r="W18" s="956"/>
      <c r="X18" s="956"/>
      <c r="Y18" s="956"/>
      <c r="Z18" s="956"/>
      <c r="AA18" s="956"/>
      <c r="AB18" s="956"/>
      <c r="AC18" s="956"/>
      <c r="AD18" s="956"/>
      <c r="AE18" s="956"/>
      <c r="AF18" s="956"/>
      <c r="AG18" s="956"/>
      <c r="AH18" s="956"/>
      <c r="AI18" s="956"/>
      <c r="AJ18" s="956"/>
      <c r="AK18" s="956"/>
      <c r="AL18" s="956"/>
      <c r="AM18" s="956"/>
      <c r="AN18" s="956"/>
      <c r="AO18" s="956"/>
      <c r="AP18" s="956"/>
      <c r="AQ18" s="956"/>
      <c r="AR18" s="956"/>
      <c r="AS18" s="956"/>
      <c r="AT18" s="956"/>
      <c r="AU18" s="956"/>
      <c r="AV18" s="956"/>
      <c r="AW18" s="956"/>
      <c r="AX18" s="956"/>
      <c r="AY18" s="956"/>
      <c r="AZ18" s="956"/>
      <c r="BA18" s="956"/>
    </row>
    <row r="19" spans="1:53" s="2" customFormat="1" ht="19.5" thickBo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18" customHeight="1">
      <c r="A20" s="957" t="s">
        <v>2</v>
      </c>
      <c r="B20" s="977" t="s">
        <v>3</v>
      </c>
      <c r="C20" s="978"/>
      <c r="D20" s="978"/>
      <c r="E20" s="979"/>
      <c r="F20" s="977" t="s">
        <v>4</v>
      </c>
      <c r="G20" s="978"/>
      <c r="H20" s="978"/>
      <c r="I20" s="979"/>
      <c r="J20" s="938" t="s">
        <v>5</v>
      </c>
      <c r="K20" s="939"/>
      <c r="L20" s="939"/>
      <c r="M20" s="939"/>
      <c r="N20" s="938" t="s">
        <v>6</v>
      </c>
      <c r="O20" s="939"/>
      <c r="P20" s="939"/>
      <c r="Q20" s="939"/>
      <c r="R20" s="940"/>
      <c r="S20" s="938" t="s">
        <v>7</v>
      </c>
      <c r="T20" s="941"/>
      <c r="U20" s="941"/>
      <c r="V20" s="941"/>
      <c r="W20" s="940"/>
      <c r="X20" s="938" t="s">
        <v>8</v>
      </c>
      <c r="Y20" s="939"/>
      <c r="Z20" s="939"/>
      <c r="AA20" s="940"/>
      <c r="AB20" s="977" t="s">
        <v>9</v>
      </c>
      <c r="AC20" s="978"/>
      <c r="AD20" s="978"/>
      <c r="AE20" s="979"/>
      <c r="AF20" s="977" t="s">
        <v>10</v>
      </c>
      <c r="AG20" s="978"/>
      <c r="AH20" s="978"/>
      <c r="AI20" s="979"/>
      <c r="AJ20" s="938" t="s">
        <v>11</v>
      </c>
      <c r="AK20" s="941"/>
      <c r="AL20" s="941"/>
      <c r="AM20" s="941"/>
      <c r="AN20" s="940"/>
      <c r="AO20" s="938" t="s">
        <v>12</v>
      </c>
      <c r="AP20" s="939"/>
      <c r="AQ20" s="939"/>
      <c r="AR20" s="939"/>
      <c r="AS20" s="948" t="s">
        <v>13</v>
      </c>
      <c r="AT20" s="949"/>
      <c r="AU20" s="949"/>
      <c r="AV20" s="949"/>
      <c r="AW20" s="950"/>
      <c r="AX20" s="938" t="s">
        <v>14</v>
      </c>
      <c r="AY20" s="939"/>
      <c r="AZ20" s="939"/>
      <c r="BA20" s="940"/>
    </row>
    <row r="21" spans="1:53" s="3" customFormat="1" ht="20.25" customHeight="1" thickBot="1">
      <c r="A21" s="958"/>
      <c r="B21" s="52">
        <v>1</v>
      </c>
      <c r="C21" s="53">
        <v>2</v>
      </c>
      <c r="D21" s="53">
        <v>3</v>
      </c>
      <c r="E21" s="54">
        <v>4</v>
      </c>
      <c r="F21" s="52">
        <v>5</v>
      </c>
      <c r="G21" s="53">
        <v>6</v>
      </c>
      <c r="H21" s="53">
        <v>7</v>
      </c>
      <c r="I21" s="54">
        <v>8</v>
      </c>
      <c r="J21" s="52">
        <v>9</v>
      </c>
      <c r="K21" s="53">
        <v>10</v>
      </c>
      <c r="L21" s="53">
        <v>11</v>
      </c>
      <c r="M21" s="55">
        <v>12</v>
      </c>
      <c r="N21" s="52">
        <v>13</v>
      </c>
      <c r="O21" s="53">
        <v>14</v>
      </c>
      <c r="P21" s="53">
        <v>15</v>
      </c>
      <c r="Q21" s="53">
        <v>16</v>
      </c>
      <c r="R21" s="54">
        <v>17</v>
      </c>
      <c r="S21" s="52">
        <v>18</v>
      </c>
      <c r="T21" s="53">
        <v>19</v>
      </c>
      <c r="U21" s="53">
        <v>20</v>
      </c>
      <c r="V21" s="53">
        <v>21</v>
      </c>
      <c r="W21" s="54">
        <v>22</v>
      </c>
      <c r="X21" s="52">
        <v>23</v>
      </c>
      <c r="Y21" s="53">
        <v>24</v>
      </c>
      <c r="Z21" s="53">
        <v>25</v>
      </c>
      <c r="AA21" s="54">
        <v>26</v>
      </c>
      <c r="AB21" s="52">
        <v>27</v>
      </c>
      <c r="AC21" s="53">
        <v>28</v>
      </c>
      <c r="AD21" s="53">
        <v>29</v>
      </c>
      <c r="AE21" s="54">
        <v>30</v>
      </c>
      <c r="AF21" s="52">
        <v>31</v>
      </c>
      <c r="AG21" s="53">
        <v>32</v>
      </c>
      <c r="AH21" s="53">
        <v>33</v>
      </c>
      <c r="AI21" s="54">
        <v>34</v>
      </c>
      <c r="AJ21" s="52">
        <v>35</v>
      </c>
      <c r="AK21" s="53">
        <v>36</v>
      </c>
      <c r="AL21" s="53">
        <v>37</v>
      </c>
      <c r="AM21" s="53">
        <v>38</v>
      </c>
      <c r="AN21" s="54">
        <v>39</v>
      </c>
      <c r="AO21" s="52">
        <v>40</v>
      </c>
      <c r="AP21" s="53">
        <v>41</v>
      </c>
      <c r="AQ21" s="53">
        <v>42</v>
      </c>
      <c r="AR21" s="55">
        <v>43</v>
      </c>
      <c r="AS21" s="52">
        <v>44</v>
      </c>
      <c r="AT21" s="53">
        <v>45</v>
      </c>
      <c r="AU21" s="53">
        <v>46</v>
      </c>
      <c r="AV21" s="53">
        <v>47</v>
      </c>
      <c r="AW21" s="54">
        <v>48</v>
      </c>
      <c r="AX21" s="52">
        <v>49</v>
      </c>
      <c r="AY21" s="53">
        <v>50</v>
      </c>
      <c r="AZ21" s="53">
        <v>51</v>
      </c>
      <c r="BA21" s="54">
        <v>52</v>
      </c>
    </row>
    <row r="22" spans="1:53" ht="19.5" customHeight="1">
      <c r="A22" s="49">
        <v>1</v>
      </c>
      <c r="B22" s="50" t="s">
        <v>97</v>
      </c>
      <c r="C22" s="28" t="s">
        <v>97</v>
      </c>
      <c r="D22" s="28" t="s">
        <v>97</v>
      </c>
      <c r="E22" s="51" t="s">
        <v>97</v>
      </c>
      <c r="F22" s="50" t="s">
        <v>97</v>
      </c>
      <c r="G22" s="28" t="s">
        <v>97</v>
      </c>
      <c r="H22" s="28" t="s">
        <v>97</v>
      </c>
      <c r="I22" s="51" t="s">
        <v>97</v>
      </c>
      <c r="J22" s="50" t="s">
        <v>97</v>
      </c>
      <c r="K22" s="28" t="s">
        <v>97</v>
      </c>
      <c r="L22" s="28" t="s">
        <v>97</v>
      </c>
      <c r="M22" s="51" t="s">
        <v>97</v>
      </c>
      <c r="N22" s="50" t="s">
        <v>97</v>
      </c>
      <c r="O22" s="28" t="s">
        <v>97</v>
      </c>
      <c r="P22" s="28" t="s">
        <v>97</v>
      </c>
      <c r="Q22" s="28" t="s">
        <v>15</v>
      </c>
      <c r="R22" s="51" t="s">
        <v>15</v>
      </c>
      <c r="S22" s="50" t="s">
        <v>16</v>
      </c>
      <c r="T22" s="28" t="s">
        <v>97</v>
      </c>
      <c r="U22" s="28" t="s">
        <v>97</v>
      </c>
      <c r="V22" s="28" t="s">
        <v>97</v>
      </c>
      <c r="W22" s="51" t="s">
        <v>97</v>
      </c>
      <c r="X22" s="50" t="s">
        <v>97</v>
      </c>
      <c r="Y22" s="28" t="s">
        <v>97</v>
      </c>
      <c r="Z22" s="28" t="s">
        <v>97</v>
      </c>
      <c r="AA22" s="51" t="s">
        <v>97</v>
      </c>
      <c r="AB22" s="65" t="s">
        <v>97</v>
      </c>
      <c r="AC22" s="66" t="s">
        <v>141</v>
      </c>
      <c r="AD22" s="66" t="s">
        <v>16</v>
      </c>
      <c r="AE22" s="67" t="s">
        <v>16</v>
      </c>
      <c r="AF22" s="65" t="s">
        <v>16</v>
      </c>
      <c r="AG22" s="66" t="s">
        <v>97</v>
      </c>
      <c r="AH22" s="66" t="s">
        <v>97</v>
      </c>
      <c r="AI22" s="67" t="s">
        <v>97</v>
      </c>
      <c r="AJ22" s="65" t="s">
        <v>97</v>
      </c>
      <c r="AK22" s="66" t="s">
        <v>97</v>
      </c>
      <c r="AL22" s="66" t="s">
        <v>97</v>
      </c>
      <c r="AM22" s="66" t="s">
        <v>97</v>
      </c>
      <c r="AN22" s="68" t="s">
        <v>97</v>
      </c>
      <c r="AO22" s="27" t="s">
        <v>97</v>
      </c>
      <c r="AP22" s="28" t="s">
        <v>15</v>
      </c>
      <c r="AQ22" s="28" t="s">
        <v>15</v>
      </c>
      <c r="AR22" s="51" t="s">
        <v>16</v>
      </c>
      <c r="AS22" s="50" t="s">
        <v>16</v>
      </c>
      <c r="AT22" s="28" t="s">
        <v>16</v>
      </c>
      <c r="AU22" s="28" t="s">
        <v>16</v>
      </c>
      <c r="AV22" s="28" t="s">
        <v>16</v>
      </c>
      <c r="AW22" s="51" t="s">
        <v>16</v>
      </c>
      <c r="AX22" s="27" t="s">
        <v>16</v>
      </c>
      <c r="AY22" s="28" t="s">
        <v>16</v>
      </c>
      <c r="AZ22" s="28" t="s">
        <v>16</v>
      </c>
      <c r="BA22" s="51" t="s">
        <v>16</v>
      </c>
    </row>
    <row r="23" spans="1:53" ht="19.5" customHeight="1" thickBot="1">
      <c r="A23" s="37">
        <v>2</v>
      </c>
      <c r="B23" s="556" t="s">
        <v>97</v>
      </c>
      <c r="C23" s="554" t="s">
        <v>97</v>
      </c>
      <c r="D23" s="554" t="s">
        <v>97</v>
      </c>
      <c r="E23" s="553" t="s">
        <v>97</v>
      </c>
      <c r="F23" s="556" t="s">
        <v>97</v>
      </c>
      <c r="G23" s="554" t="s">
        <v>97</v>
      </c>
      <c r="H23" s="554" t="s">
        <v>97</v>
      </c>
      <c r="I23" s="553" t="s">
        <v>97</v>
      </c>
      <c r="J23" s="556" t="s">
        <v>97</v>
      </c>
      <c r="K23" s="554" t="s">
        <v>97</v>
      </c>
      <c r="L23" s="554" t="s">
        <v>97</v>
      </c>
      <c r="M23" s="553" t="s">
        <v>97</v>
      </c>
      <c r="N23" s="556" t="s">
        <v>97</v>
      </c>
      <c r="O23" s="554" t="s">
        <v>97</v>
      </c>
      <c r="P23" s="554" t="s">
        <v>97</v>
      </c>
      <c r="Q23" s="554" t="s">
        <v>15</v>
      </c>
      <c r="R23" s="553" t="s">
        <v>15</v>
      </c>
      <c r="S23" s="556" t="s">
        <v>16</v>
      </c>
      <c r="T23" s="554" t="s">
        <v>16</v>
      </c>
      <c r="U23" s="554" t="s">
        <v>97</v>
      </c>
      <c r="V23" s="554" t="s">
        <v>97</v>
      </c>
      <c r="W23" s="553" t="s">
        <v>97</v>
      </c>
      <c r="X23" s="556" t="s">
        <v>97</v>
      </c>
      <c r="Y23" s="554" t="s">
        <v>97</v>
      </c>
      <c r="Z23" s="554" t="s">
        <v>97</v>
      </c>
      <c r="AA23" s="557" t="s">
        <v>97</v>
      </c>
      <c r="AB23" s="556" t="s">
        <v>97</v>
      </c>
      <c r="AC23" s="554" t="s">
        <v>97</v>
      </c>
      <c r="AD23" s="554" t="s">
        <v>97</v>
      </c>
      <c r="AE23" s="557" t="s">
        <v>97</v>
      </c>
      <c r="AF23" s="556" t="s">
        <v>97</v>
      </c>
      <c r="AG23" s="554" t="s">
        <v>97</v>
      </c>
      <c r="AH23" s="554" t="s">
        <v>15</v>
      </c>
      <c r="AI23" s="557" t="s">
        <v>15</v>
      </c>
      <c r="AJ23" s="556" t="s">
        <v>17</v>
      </c>
      <c r="AK23" s="554" t="s">
        <v>17</v>
      </c>
      <c r="AL23" s="554" t="s">
        <v>17</v>
      </c>
      <c r="AM23" s="554" t="s">
        <v>18</v>
      </c>
      <c r="AN23" s="553" t="s">
        <v>18</v>
      </c>
      <c r="AO23" s="555" t="s">
        <v>18</v>
      </c>
      <c r="AP23" s="554" t="s">
        <v>18</v>
      </c>
      <c r="AQ23" s="554" t="s">
        <v>96</v>
      </c>
      <c r="AR23" s="553"/>
      <c r="AS23" s="961"/>
      <c r="AT23" s="962"/>
      <c r="AU23" s="962"/>
      <c r="AV23" s="962"/>
      <c r="AW23" s="963"/>
      <c r="AX23" s="964"/>
      <c r="AY23" s="965"/>
      <c r="AZ23" s="965"/>
      <c r="BA23" s="966"/>
    </row>
    <row r="24" spans="1:53" ht="19.5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6"/>
      <c r="AH24" s="36"/>
      <c r="AI24" s="36"/>
      <c r="AJ24" s="35"/>
      <c r="AK24" s="35"/>
      <c r="AL24" s="35"/>
      <c r="AM24" s="35"/>
      <c r="AN24" s="35"/>
      <c r="AO24" s="35"/>
      <c r="AP24" s="35"/>
      <c r="AQ24" s="35"/>
      <c r="AR24" s="35"/>
      <c r="AS24" s="34"/>
      <c r="AT24" s="8"/>
      <c r="AU24" s="8"/>
      <c r="AV24" s="8"/>
      <c r="AW24" s="8"/>
      <c r="AX24" s="8"/>
      <c r="AY24" s="8"/>
      <c r="AZ24" s="8"/>
      <c r="BA24" s="8"/>
    </row>
    <row r="25" spans="1:53" s="4" customFormat="1" ht="21" customHeight="1">
      <c r="A25" s="959" t="s">
        <v>95</v>
      </c>
      <c r="B25" s="959"/>
      <c r="C25" s="959"/>
      <c r="D25" s="959"/>
      <c r="E25" s="959"/>
      <c r="F25" s="959"/>
      <c r="G25" s="959"/>
      <c r="H25" s="959"/>
      <c r="I25" s="959"/>
      <c r="J25" s="959"/>
      <c r="K25" s="959"/>
      <c r="L25" s="959"/>
      <c r="M25" s="959"/>
      <c r="N25" s="959"/>
      <c r="O25" s="959"/>
      <c r="P25" s="959"/>
      <c r="Q25" s="959"/>
      <c r="R25" s="959"/>
      <c r="S25" s="959"/>
      <c r="T25" s="959"/>
      <c r="U25" s="959"/>
      <c r="V25" s="959"/>
      <c r="W25" s="959"/>
      <c r="X25" s="959"/>
      <c r="Y25" s="959"/>
      <c r="Z25" s="959"/>
      <c r="AA25" s="959"/>
      <c r="AB25" s="959"/>
      <c r="AC25" s="959"/>
      <c r="AD25" s="959"/>
      <c r="AE25" s="959"/>
      <c r="AF25" s="959"/>
      <c r="AG25" s="959"/>
      <c r="AH25" s="959"/>
      <c r="AI25" s="959"/>
      <c r="AJ25" s="959"/>
      <c r="AK25" s="959"/>
      <c r="AL25" s="959"/>
      <c r="AM25" s="959"/>
      <c r="AN25" s="959"/>
      <c r="AO25" s="959"/>
      <c r="AP25" s="959"/>
      <c r="AQ25" s="959"/>
      <c r="AR25" s="959"/>
      <c r="AS25" s="959"/>
      <c r="AT25" s="959"/>
      <c r="AU25" s="959"/>
      <c r="AV25" s="959"/>
      <c r="AW25" s="959"/>
      <c r="AX25" s="959"/>
      <c r="AY25" s="959"/>
      <c r="AZ25" s="959"/>
      <c r="BA25" s="959"/>
    </row>
    <row r="26" spans="48:52" ht="15.75">
      <c r="AV26" s="9"/>
      <c r="AW26" s="9"/>
      <c r="AX26" s="9"/>
      <c r="AY26" s="9"/>
      <c r="AZ26" s="9"/>
    </row>
    <row r="27" spans="1:53" ht="21.75" customHeight="1">
      <c r="A27" s="960" t="s">
        <v>94</v>
      </c>
      <c r="B27" s="960"/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960"/>
      <c r="Y27" s="960"/>
      <c r="Z27" s="45"/>
      <c r="AA27" s="960" t="s">
        <v>93</v>
      </c>
      <c r="AB27" s="960"/>
      <c r="AC27" s="960"/>
      <c r="AD27" s="960"/>
      <c r="AE27" s="960"/>
      <c r="AF27" s="960"/>
      <c r="AG27" s="960"/>
      <c r="AH27" s="960"/>
      <c r="AI27" s="960"/>
      <c r="AJ27" s="960"/>
      <c r="AK27" s="960"/>
      <c r="AL27" s="960"/>
      <c r="AM27" s="960"/>
      <c r="AN27" s="46"/>
      <c r="AO27" s="960" t="s">
        <v>245</v>
      </c>
      <c r="AP27" s="960"/>
      <c r="AQ27" s="960"/>
      <c r="AR27" s="960"/>
      <c r="AS27" s="960"/>
      <c r="AT27" s="960"/>
      <c r="AU27" s="960"/>
      <c r="AV27" s="960"/>
      <c r="AW27" s="960"/>
      <c r="AX27" s="960"/>
      <c r="AY27" s="960"/>
      <c r="AZ27" s="960"/>
      <c r="BA27" s="960"/>
    </row>
    <row r="28" spans="1:53" ht="11.2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2"/>
    </row>
    <row r="29" spans="1:53" ht="22.5" customHeight="1">
      <c r="A29" s="1002" t="s">
        <v>2</v>
      </c>
      <c r="B29" s="969"/>
      <c r="C29" s="1003" t="s">
        <v>19</v>
      </c>
      <c r="D29" s="968"/>
      <c r="E29" s="968"/>
      <c r="F29" s="969"/>
      <c r="G29" s="967" t="s">
        <v>92</v>
      </c>
      <c r="H29" s="1004"/>
      <c r="I29" s="1005"/>
      <c r="J29" s="967" t="s">
        <v>20</v>
      </c>
      <c r="K29" s="968"/>
      <c r="L29" s="968"/>
      <c r="M29" s="969"/>
      <c r="N29" s="967" t="s">
        <v>45</v>
      </c>
      <c r="O29" s="968"/>
      <c r="P29" s="969"/>
      <c r="Q29" s="967" t="s">
        <v>248</v>
      </c>
      <c r="R29" s="980"/>
      <c r="S29" s="981"/>
      <c r="T29" s="967" t="s">
        <v>91</v>
      </c>
      <c r="U29" s="968"/>
      <c r="V29" s="969"/>
      <c r="W29" s="967" t="s">
        <v>44</v>
      </c>
      <c r="X29" s="968"/>
      <c r="Y29" s="969"/>
      <c r="Z29" s="31"/>
      <c r="AA29" s="1056" t="s">
        <v>43</v>
      </c>
      <c r="AB29" s="1057"/>
      <c r="AC29" s="1057"/>
      <c r="AD29" s="1057"/>
      <c r="AE29" s="1057"/>
      <c r="AF29" s="1057"/>
      <c r="AG29" s="1058"/>
      <c r="AH29" s="967" t="s">
        <v>80</v>
      </c>
      <c r="AI29" s="1004"/>
      <c r="AJ29" s="1005"/>
      <c r="AK29" s="1003" t="s">
        <v>42</v>
      </c>
      <c r="AL29" s="1065"/>
      <c r="AM29" s="1066"/>
      <c r="AN29" s="33"/>
      <c r="AO29" s="976" t="s">
        <v>246</v>
      </c>
      <c r="AP29" s="976"/>
      <c r="AQ29" s="976"/>
      <c r="AR29" s="976"/>
      <c r="AS29" s="967" t="s">
        <v>247</v>
      </c>
      <c r="AT29" s="968"/>
      <c r="AU29" s="968"/>
      <c r="AV29" s="968"/>
      <c r="AW29" s="969"/>
      <c r="AX29" s="997" t="s">
        <v>80</v>
      </c>
      <c r="AY29" s="997"/>
      <c r="AZ29" s="997"/>
      <c r="BA29" s="998"/>
    </row>
    <row r="30" spans="1:53" ht="15.75" customHeight="1">
      <c r="A30" s="970"/>
      <c r="B30" s="972"/>
      <c r="C30" s="970"/>
      <c r="D30" s="971"/>
      <c r="E30" s="971"/>
      <c r="F30" s="972"/>
      <c r="G30" s="1006"/>
      <c r="H30" s="1007"/>
      <c r="I30" s="1008"/>
      <c r="J30" s="970"/>
      <c r="K30" s="971"/>
      <c r="L30" s="971"/>
      <c r="M30" s="972"/>
      <c r="N30" s="970"/>
      <c r="O30" s="971"/>
      <c r="P30" s="972"/>
      <c r="Q30" s="982"/>
      <c r="R30" s="983"/>
      <c r="S30" s="984"/>
      <c r="T30" s="970"/>
      <c r="U30" s="971"/>
      <c r="V30" s="972"/>
      <c r="W30" s="970"/>
      <c r="X30" s="971"/>
      <c r="Y30" s="972"/>
      <c r="Z30" s="31"/>
      <c r="AA30" s="1059"/>
      <c r="AB30" s="1060"/>
      <c r="AC30" s="1060"/>
      <c r="AD30" s="1060"/>
      <c r="AE30" s="1060"/>
      <c r="AF30" s="1060"/>
      <c r="AG30" s="1061"/>
      <c r="AH30" s="1006"/>
      <c r="AI30" s="1007"/>
      <c r="AJ30" s="1008"/>
      <c r="AK30" s="1067"/>
      <c r="AL30" s="1068"/>
      <c r="AM30" s="1069"/>
      <c r="AN30" s="33"/>
      <c r="AO30" s="976"/>
      <c r="AP30" s="976"/>
      <c r="AQ30" s="976"/>
      <c r="AR30" s="976"/>
      <c r="AS30" s="970"/>
      <c r="AT30" s="971"/>
      <c r="AU30" s="971"/>
      <c r="AV30" s="971"/>
      <c r="AW30" s="972"/>
      <c r="AX30" s="997"/>
      <c r="AY30" s="997"/>
      <c r="AZ30" s="997"/>
      <c r="BA30" s="998"/>
    </row>
    <row r="31" spans="1:53" ht="42" customHeight="1">
      <c r="A31" s="973"/>
      <c r="B31" s="975"/>
      <c r="C31" s="973"/>
      <c r="D31" s="974"/>
      <c r="E31" s="974"/>
      <c r="F31" s="975"/>
      <c r="G31" s="1009"/>
      <c r="H31" s="1010"/>
      <c r="I31" s="1011"/>
      <c r="J31" s="973"/>
      <c r="K31" s="974"/>
      <c r="L31" s="974"/>
      <c r="M31" s="975"/>
      <c r="N31" s="973"/>
      <c r="O31" s="974"/>
      <c r="P31" s="975"/>
      <c r="Q31" s="985"/>
      <c r="R31" s="986"/>
      <c r="S31" s="987"/>
      <c r="T31" s="973"/>
      <c r="U31" s="974"/>
      <c r="V31" s="975"/>
      <c r="W31" s="973"/>
      <c r="X31" s="974"/>
      <c r="Y31" s="975"/>
      <c r="Z31" s="31"/>
      <c r="AA31" s="1062"/>
      <c r="AB31" s="1063"/>
      <c r="AC31" s="1063"/>
      <c r="AD31" s="1063"/>
      <c r="AE31" s="1063"/>
      <c r="AF31" s="1063"/>
      <c r="AG31" s="1064"/>
      <c r="AH31" s="1009"/>
      <c r="AI31" s="1010"/>
      <c r="AJ31" s="1011"/>
      <c r="AK31" s="1070"/>
      <c r="AL31" s="1071"/>
      <c r="AM31" s="1072"/>
      <c r="AN31" s="33"/>
      <c r="AO31" s="976"/>
      <c r="AP31" s="976"/>
      <c r="AQ31" s="976"/>
      <c r="AR31" s="976"/>
      <c r="AS31" s="970"/>
      <c r="AT31" s="971"/>
      <c r="AU31" s="971"/>
      <c r="AV31" s="971"/>
      <c r="AW31" s="972"/>
      <c r="AX31" s="997"/>
      <c r="AY31" s="997"/>
      <c r="AZ31" s="997"/>
      <c r="BA31" s="998"/>
    </row>
    <row r="32" spans="1:53" ht="21.75" customHeight="1">
      <c r="A32" s="989">
        <v>1</v>
      </c>
      <c r="B32" s="990"/>
      <c r="C32" s="991">
        <v>33</v>
      </c>
      <c r="D32" s="992"/>
      <c r="E32" s="992"/>
      <c r="F32" s="993"/>
      <c r="G32" s="994">
        <v>5</v>
      </c>
      <c r="H32" s="995"/>
      <c r="I32" s="996"/>
      <c r="J32" s="994"/>
      <c r="K32" s="995"/>
      <c r="L32" s="995"/>
      <c r="M32" s="996"/>
      <c r="N32" s="994"/>
      <c r="O32" s="995"/>
      <c r="P32" s="996"/>
      <c r="Q32" s="1015"/>
      <c r="R32" s="1000"/>
      <c r="S32" s="1001"/>
      <c r="T32" s="994">
        <v>14</v>
      </c>
      <c r="U32" s="1016"/>
      <c r="V32" s="1017"/>
      <c r="W32" s="991">
        <f>C32+G32+J32+N32+Q32+T32</f>
        <v>52</v>
      </c>
      <c r="X32" s="1018"/>
      <c r="Y32" s="1019"/>
      <c r="Z32" s="31"/>
      <c r="AA32" s="1033" t="s">
        <v>41</v>
      </c>
      <c r="AB32" s="1034"/>
      <c r="AC32" s="1034"/>
      <c r="AD32" s="1034"/>
      <c r="AE32" s="1034"/>
      <c r="AF32" s="1034"/>
      <c r="AG32" s="1035"/>
      <c r="AH32" s="1039">
        <v>4</v>
      </c>
      <c r="AI32" s="1040"/>
      <c r="AJ32" s="1041"/>
      <c r="AK32" s="1045">
        <v>3</v>
      </c>
      <c r="AL32" s="1046"/>
      <c r="AM32" s="1046"/>
      <c r="AN32" s="33"/>
      <c r="AO32" s="1020">
        <v>1</v>
      </c>
      <c r="AP32" s="1021"/>
      <c r="AQ32" s="1021"/>
      <c r="AR32" s="1022"/>
      <c r="AS32" s="1032" t="s">
        <v>148</v>
      </c>
      <c r="AT32" s="1032"/>
      <c r="AU32" s="1032"/>
      <c r="AV32" s="1032"/>
      <c r="AW32" s="1032"/>
      <c r="AX32" s="988">
        <v>4</v>
      </c>
      <c r="AY32" s="988"/>
      <c r="AZ32" s="988"/>
      <c r="BA32" s="988"/>
    </row>
    <row r="33" spans="1:53" ht="25.5" customHeight="1">
      <c r="A33" s="989">
        <v>2</v>
      </c>
      <c r="B33" s="990"/>
      <c r="C33" s="991">
        <v>28</v>
      </c>
      <c r="D33" s="992"/>
      <c r="E33" s="992"/>
      <c r="F33" s="993"/>
      <c r="G33" s="994">
        <v>4</v>
      </c>
      <c r="H33" s="995"/>
      <c r="I33" s="996"/>
      <c r="J33" s="994">
        <v>3</v>
      </c>
      <c r="K33" s="995"/>
      <c r="L33" s="995"/>
      <c r="M33" s="996"/>
      <c r="N33" s="994">
        <v>4</v>
      </c>
      <c r="O33" s="995"/>
      <c r="P33" s="996"/>
      <c r="Q33" s="999">
        <v>1</v>
      </c>
      <c r="R33" s="1000"/>
      <c r="S33" s="1001"/>
      <c r="T33" s="1047">
        <v>2</v>
      </c>
      <c r="U33" s="1016"/>
      <c r="V33" s="1017"/>
      <c r="W33" s="991">
        <f>C33+G33+J33+N33+Q33+T33</f>
        <v>42</v>
      </c>
      <c r="X33" s="1018"/>
      <c r="Y33" s="1019"/>
      <c r="Z33" s="31"/>
      <c r="AA33" s="1036"/>
      <c r="AB33" s="1037"/>
      <c r="AC33" s="1037"/>
      <c r="AD33" s="1037"/>
      <c r="AE33" s="1037"/>
      <c r="AF33" s="1037"/>
      <c r="AG33" s="1038"/>
      <c r="AH33" s="1042"/>
      <c r="AI33" s="1043"/>
      <c r="AJ33" s="1044"/>
      <c r="AK33" s="1046"/>
      <c r="AL33" s="1046"/>
      <c r="AM33" s="1046"/>
      <c r="AN33" s="32"/>
      <c r="AO33" s="1020"/>
      <c r="AP33" s="1021"/>
      <c r="AQ33" s="1021"/>
      <c r="AR33" s="1022"/>
      <c r="AS33" s="1032"/>
      <c r="AT33" s="1032"/>
      <c r="AU33" s="1032"/>
      <c r="AV33" s="1032"/>
      <c r="AW33" s="1032"/>
      <c r="AX33" s="988"/>
      <c r="AY33" s="988"/>
      <c r="AZ33" s="988"/>
      <c r="BA33" s="988"/>
    </row>
    <row r="34" spans="1:53" ht="34.5" customHeight="1">
      <c r="A34" s="1073" t="s">
        <v>22</v>
      </c>
      <c r="B34" s="1074"/>
      <c r="C34" s="1075">
        <f>SUM(C32:F33)</f>
        <v>61</v>
      </c>
      <c r="D34" s="1076"/>
      <c r="E34" s="1076"/>
      <c r="F34" s="1077"/>
      <c r="G34" s="1012">
        <f>SUM(G32:I33)</f>
        <v>9</v>
      </c>
      <c r="H34" s="1078"/>
      <c r="I34" s="1074"/>
      <c r="J34" s="1026">
        <f>SUM(J32:M33)</f>
        <v>3</v>
      </c>
      <c r="K34" s="1027"/>
      <c r="L34" s="1027"/>
      <c r="M34" s="1028"/>
      <c r="N34" s="1026">
        <f>SUM(N32:P33)</f>
        <v>4</v>
      </c>
      <c r="O34" s="1027"/>
      <c r="P34" s="1028"/>
      <c r="Q34" s="1029">
        <f>SUM(Q32:S33)</f>
        <v>1</v>
      </c>
      <c r="R34" s="1030"/>
      <c r="S34" s="1031"/>
      <c r="T34" s="1012">
        <f>SUM(T32:V33)</f>
        <v>16</v>
      </c>
      <c r="U34" s="1013"/>
      <c r="V34" s="1014"/>
      <c r="W34" s="1012">
        <f>SUM(W32:Y33)</f>
        <v>94</v>
      </c>
      <c r="X34" s="1013"/>
      <c r="Y34" s="1014"/>
      <c r="Z34" s="31"/>
      <c r="AA34" s="1048" t="s">
        <v>21</v>
      </c>
      <c r="AB34" s="1049"/>
      <c r="AC34" s="1049"/>
      <c r="AD34" s="1049"/>
      <c r="AE34" s="1049"/>
      <c r="AF34" s="1049"/>
      <c r="AG34" s="1050"/>
      <c r="AH34" s="1051">
        <v>4</v>
      </c>
      <c r="AI34" s="1052"/>
      <c r="AJ34" s="1053"/>
      <c r="AK34" s="1051">
        <v>4</v>
      </c>
      <c r="AL34" s="1054"/>
      <c r="AM34" s="1055"/>
      <c r="AN34" s="30"/>
      <c r="AO34" s="1023"/>
      <c r="AP34" s="1024"/>
      <c r="AQ34" s="1024"/>
      <c r="AR34" s="1025"/>
      <c r="AS34" s="1032"/>
      <c r="AT34" s="1032"/>
      <c r="AU34" s="1032"/>
      <c r="AV34" s="1032"/>
      <c r="AW34" s="1032"/>
      <c r="AX34" s="988"/>
      <c r="AY34" s="988"/>
      <c r="AZ34" s="988"/>
      <c r="BA34" s="988"/>
    </row>
  </sheetData>
  <sheetProtection selectLockedCells="1" selectUnlockedCells="1"/>
  <mergeCells count="89"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  <mergeCell ref="J34:M34"/>
    <mergeCell ref="N34:P34"/>
    <mergeCell ref="Q34:S34"/>
    <mergeCell ref="AS32:AW34"/>
    <mergeCell ref="AA32:AG33"/>
    <mergeCell ref="AH32:AJ33"/>
    <mergeCell ref="AK32:AM33"/>
    <mergeCell ref="T33:V33"/>
    <mergeCell ref="W33:Y33"/>
    <mergeCell ref="T34:V34"/>
    <mergeCell ref="W34:Y34"/>
    <mergeCell ref="N32:P32"/>
    <mergeCell ref="Q32:S32"/>
    <mergeCell ref="T32:V32"/>
    <mergeCell ref="W32:Y32"/>
    <mergeCell ref="AO32:AR34"/>
    <mergeCell ref="C33:F33"/>
    <mergeCell ref="G33:I33"/>
    <mergeCell ref="J33:M33"/>
    <mergeCell ref="N33:P33"/>
    <mergeCell ref="Q33:S33"/>
    <mergeCell ref="A29:B31"/>
    <mergeCell ref="C29:F31"/>
    <mergeCell ref="G29:I31"/>
    <mergeCell ref="J29:M31"/>
    <mergeCell ref="N29:P31"/>
    <mergeCell ref="AX32:BA34"/>
    <mergeCell ref="A32:B32"/>
    <mergeCell ref="C32:F32"/>
    <mergeCell ref="G32:I32"/>
    <mergeCell ref="J32:M32"/>
    <mergeCell ref="X20:AA20"/>
    <mergeCell ref="AB20:AE20"/>
    <mergeCell ref="AF20:AI20"/>
    <mergeCell ref="AS29:AW31"/>
    <mergeCell ref="AX29:BA31"/>
    <mergeCell ref="T29:V31"/>
    <mergeCell ref="W29:Y31"/>
    <mergeCell ref="AO29:AR31"/>
    <mergeCell ref="B20:E20"/>
    <mergeCell ref="F20:I20"/>
    <mergeCell ref="J20:M20"/>
    <mergeCell ref="Q29:S31"/>
    <mergeCell ref="AX20:BA20"/>
    <mergeCell ref="A25:BA25"/>
    <mergeCell ref="A27:Y27"/>
    <mergeCell ref="AA27:AM27"/>
    <mergeCell ref="AO27:BA27"/>
    <mergeCell ref="AS23:AW23"/>
    <mergeCell ref="AX23:BA23"/>
    <mergeCell ref="P11:AK12"/>
    <mergeCell ref="P13:AN13"/>
    <mergeCell ref="AO13:BA13"/>
    <mergeCell ref="AO20:AR20"/>
    <mergeCell ref="AS20:AW20"/>
    <mergeCell ref="P14:AP14"/>
    <mergeCell ref="P15:AP15"/>
    <mergeCell ref="P16:AM16"/>
    <mergeCell ref="A18:BA18"/>
    <mergeCell ref="A20:A21"/>
    <mergeCell ref="A8:O8"/>
    <mergeCell ref="P8:AM8"/>
    <mergeCell ref="AN8:BA8"/>
    <mergeCell ref="N20:R20"/>
    <mergeCell ref="S20:W20"/>
    <mergeCell ref="A9:O9"/>
    <mergeCell ref="P9:AA9"/>
    <mergeCell ref="P10:AK10"/>
    <mergeCell ref="AJ20:AN20"/>
    <mergeCell ref="AN10:BA11"/>
    <mergeCell ref="A5:O5"/>
    <mergeCell ref="AN5:BA7"/>
    <mergeCell ref="A6:O6"/>
    <mergeCell ref="A2:O2"/>
    <mergeCell ref="P2:AN2"/>
    <mergeCell ref="AO2:BA4"/>
    <mergeCell ref="A3:O3"/>
    <mergeCell ref="A4:O4"/>
    <mergeCell ref="P4:AN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1"/>
  <sheetViews>
    <sheetView tabSelected="1" view="pageBreakPreview" zoomScale="75" zoomScaleNormal="50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8.75390625" style="15" customWidth="1"/>
    <col min="2" max="2" width="84.75390625" style="13" customWidth="1"/>
    <col min="3" max="3" width="5.875" style="16" customWidth="1"/>
    <col min="4" max="4" width="7.75390625" style="17" customWidth="1"/>
    <col min="5" max="5" width="6.125" style="17" customWidth="1"/>
    <col min="6" max="6" width="6.125" style="16" customWidth="1"/>
    <col min="7" max="7" width="10.375" style="18" customWidth="1"/>
    <col min="8" max="8" width="9.375" style="16" customWidth="1"/>
    <col min="9" max="9" width="8.875" style="13" customWidth="1"/>
    <col min="10" max="10" width="8.375" style="13" customWidth="1"/>
    <col min="11" max="11" width="8.00390625" style="13" customWidth="1"/>
    <col min="12" max="12" width="8.875" style="13" customWidth="1"/>
    <col min="13" max="13" width="9.125" style="13" customWidth="1"/>
    <col min="14" max="16" width="7.625" style="13" customWidth="1"/>
    <col min="17" max="17" width="8.125" style="13" customWidth="1"/>
    <col min="18" max="20" width="9.125" style="5" customWidth="1"/>
    <col min="21" max="21" width="1.00390625" style="5" customWidth="1"/>
    <col min="22" max="16384" width="9.125" style="5" customWidth="1"/>
  </cols>
  <sheetData>
    <row r="1" spans="1:17" s="77" customFormat="1" ht="19.5" customHeight="1" thickBot="1">
      <c r="A1" s="1146" t="s">
        <v>307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  <c r="L1" s="1147"/>
      <c r="M1" s="1147"/>
      <c r="N1" s="1148"/>
      <c r="O1" s="1148"/>
      <c r="P1" s="1148"/>
      <c r="Q1" s="1148"/>
    </row>
    <row r="2" spans="1:17" s="77" customFormat="1" ht="19.5" customHeight="1">
      <c r="A2" s="1136" t="s">
        <v>49</v>
      </c>
      <c r="B2" s="1199" t="s">
        <v>24</v>
      </c>
      <c r="C2" s="1105" t="s">
        <v>79</v>
      </c>
      <c r="D2" s="1106"/>
      <c r="E2" s="1106"/>
      <c r="F2" s="1107"/>
      <c r="G2" s="1194" t="s">
        <v>25</v>
      </c>
      <c r="H2" s="1198" t="s">
        <v>50</v>
      </c>
      <c r="I2" s="1198"/>
      <c r="J2" s="1198"/>
      <c r="K2" s="1198"/>
      <c r="L2" s="1198"/>
      <c r="M2" s="1198"/>
      <c r="N2" s="1123" t="s">
        <v>133</v>
      </c>
      <c r="O2" s="1124"/>
      <c r="P2" s="1124"/>
      <c r="Q2" s="1125"/>
    </row>
    <row r="3" spans="1:17" s="77" customFormat="1" ht="19.5" customHeight="1">
      <c r="A3" s="1137"/>
      <c r="B3" s="1150"/>
      <c r="C3" s="1108"/>
      <c r="D3" s="1109"/>
      <c r="E3" s="1109"/>
      <c r="F3" s="1110"/>
      <c r="G3" s="1195"/>
      <c r="H3" s="1172" t="s">
        <v>26</v>
      </c>
      <c r="I3" s="1150" t="s">
        <v>51</v>
      </c>
      <c r="J3" s="1151"/>
      <c r="K3" s="1151"/>
      <c r="L3" s="1151"/>
      <c r="M3" s="1130" t="s">
        <v>27</v>
      </c>
      <c r="N3" s="1126"/>
      <c r="O3" s="1127"/>
      <c r="P3" s="1127"/>
      <c r="Q3" s="1128"/>
    </row>
    <row r="4" spans="1:17" s="77" customFormat="1" ht="19.5" customHeight="1">
      <c r="A4" s="1137"/>
      <c r="B4" s="1150"/>
      <c r="C4" s="1134" t="s">
        <v>52</v>
      </c>
      <c r="D4" s="1134" t="s">
        <v>53</v>
      </c>
      <c r="E4" s="1184" t="s">
        <v>54</v>
      </c>
      <c r="F4" s="1185"/>
      <c r="G4" s="1195"/>
      <c r="H4" s="1172"/>
      <c r="I4" s="1102" t="s">
        <v>22</v>
      </c>
      <c r="J4" s="1149" t="s">
        <v>55</v>
      </c>
      <c r="K4" s="1149"/>
      <c r="L4" s="1149"/>
      <c r="M4" s="1131"/>
      <c r="N4" s="1129" t="s">
        <v>76</v>
      </c>
      <c r="O4" s="1100"/>
      <c r="P4" s="1100" t="s">
        <v>77</v>
      </c>
      <c r="Q4" s="1101"/>
    </row>
    <row r="5" spans="1:17" s="77" customFormat="1" ht="19.5" customHeight="1">
      <c r="A5" s="1137"/>
      <c r="B5" s="1150"/>
      <c r="C5" s="1172"/>
      <c r="D5" s="1172"/>
      <c r="E5" s="1130" t="s">
        <v>56</v>
      </c>
      <c r="F5" s="1186" t="s">
        <v>57</v>
      </c>
      <c r="G5" s="1196"/>
      <c r="H5" s="1172"/>
      <c r="I5" s="1103"/>
      <c r="J5" s="1134" t="s">
        <v>28</v>
      </c>
      <c r="K5" s="1134" t="s">
        <v>120</v>
      </c>
      <c r="L5" s="1134" t="s">
        <v>29</v>
      </c>
      <c r="M5" s="1132"/>
      <c r="N5" s="756">
        <v>1</v>
      </c>
      <c r="O5" s="757">
        <v>2</v>
      </c>
      <c r="P5" s="757">
        <v>3</v>
      </c>
      <c r="Q5" s="758">
        <v>4</v>
      </c>
    </row>
    <row r="6" spans="1:17" s="77" customFormat="1" ht="19.5" customHeight="1">
      <c r="A6" s="1137"/>
      <c r="B6" s="1150"/>
      <c r="C6" s="1172"/>
      <c r="D6" s="1172"/>
      <c r="E6" s="1152"/>
      <c r="F6" s="1186"/>
      <c r="G6" s="1196"/>
      <c r="H6" s="1172"/>
      <c r="I6" s="1103"/>
      <c r="J6" s="1134"/>
      <c r="K6" s="1134"/>
      <c r="L6" s="1134"/>
      <c r="M6" s="1132"/>
      <c r="N6" s="1142" t="s">
        <v>78</v>
      </c>
      <c r="O6" s="1143"/>
      <c r="P6" s="1143"/>
      <c r="Q6" s="1144"/>
    </row>
    <row r="7" spans="1:17" s="77" customFormat="1" ht="26.25" customHeight="1" thickBot="1">
      <c r="A7" s="1138"/>
      <c r="B7" s="1200"/>
      <c r="C7" s="1173"/>
      <c r="D7" s="1173"/>
      <c r="E7" s="1153"/>
      <c r="F7" s="1187"/>
      <c r="G7" s="1197"/>
      <c r="H7" s="1173"/>
      <c r="I7" s="1104"/>
      <c r="J7" s="1135"/>
      <c r="K7" s="1135"/>
      <c r="L7" s="1135"/>
      <c r="M7" s="1133"/>
      <c r="N7" s="759">
        <v>15</v>
      </c>
      <c r="O7" s="760">
        <v>18</v>
      </c>
      <c r="P7" s="760">
        <v>15</v>
      </c>
      <c r="Q7" s="761">
        <v>13</v>
      </c>
    </row>
    <row r="8" spans="1:17" s="77" customFormat="1" ht="19.5" customHeight="1" thickBot="1">
      <c r="A8" s="172">
        <v>1</v>
      </c>
      <c r="B8" s="172">
        <v>2</v>
      </c>
      <c r="C8" s="172">
        <v>3</v>
      </c>
      <c r="D8" s="172">
        <v>4</v>
      </c>
      <c r="E8" s="172">
        <v>5</v>
      </c>
      <c r="F8" s="172">
        <v>6</v>
      </c>
      <c r="G8" s="172">
        <v>7</v>
      </c>
      <c r="H8" s="172">
        <v>8</v>
      </c>
      <c r="I8" s="172">
        <v>9</v>
      </c>
      <c r="J8" s="172">
        <v>10</v>
      </c>
      <c r="K8" s="172">
        <v>11</v>
      </c>
      <c r="L8" s="172">
        <v>12</v>
      </c>
      <c r="M8" s="173">
        <v>13</v>
      </c>
      <c r="N8" s="762">
        <v>14</v>
      </c>
      <c r="O8" s="763">
        <v>15</v>
      </c>
      <c r="P8" s="763">
        <v>16</v>
      </c>
      <c r="Q8" s="764">
        <v>17</v>
      </c>
    </row>
    <row r="9" spans="1:17" s="77" customFormat="1" ht="19.5" customHeight="1" thickBot="1">
      <c r="A9" s="1097" t="s">
        <v>112</v>
      </c>
      <c r="B9" s="1098"/>
      <c r="C9" s="1098"/>
      <c r="D9" s="1098"/>
      <c r="E9" s="1098"/>
      <c r="F9" s="1098"/>
      <c r="G9" s="1098"/>
      <c r="H9" s="1098"/>
      <c r="I9" s="1098"/>
      <c r="J9" s="1098"/>
      <c r="K9" s="1098"/>
      <c r="L9" s="1098"/>
      <c r="M9" s="1098"/>
      <c r="N9" s="1098"/>
      <c r="O9" s="1098"/>
      <c r="P9" s="1098"/>
      <c r="Q9" s="1099"/>
    </row>
    <row r="10" spans="1:17" s="101" customFormat="1" ht="19.5" customHeight="1" thickBot="1">
      <c r="A10" s="1139" t="s">
        <v>113</v>
      </c>
      <c r="B10" s="1140"/>
      <c r="C10" s="1140"/>
      <c r="D10" s="1140"/>
      <c r="E10" s="1140"/>
      <c r="F10" s="1140"/>
      <c r="G10" s="1140"/>
      <c r="H10" s="1140"/>
      <c r="I10" s="1140"/>
      <c r="J10" s="1140"/>
      <c r="K10" s="1140"/>
      <c r="L10" s="1140"/>
      <c r="M10" s="1140"/>
      <c r="N10" s="1140"/>
      <c r="O10" s="1140"/>
      <c r="P10" s="1140"/>
      <c r="Q10" s="1141"/>
    </row>
    <row r="11" spans="1:17" s="101" customFormat="1" ht="19.5" customHeight="1">
      <c r="A11" s="176" t="s">
        <v>58</v>
      </c>
      <c r="B11" s="177" t="s">
        <v>142</v>
      </c>
      <c r="C11" s="178"/>
      <c r="D11" s="179"/>
      <c r="E11" s="179"/>
      <c r="F11" s="180"/>
      <c r="G11" s="181">
        <f>G12+G13</f>
        <v>2</v>
      </c>
      <c r="H11" s="182"/>
      <c r="I11" s="108"/>
      <c r="J11" s="108"/>
      <c r="K11" s="108"/>
      <c r="L11" s="108"/>
      <c r="M11" s="183"/>
      <c r="N11" s="765"/>
      <c r="O11" s="766"/>
      <c r="P11" s="766"/>
      <c r="Q11" s="767"/>
    </row>
    <row r="12" spans="1:17" s="101" customFormat="1" ht="19.5" customHeight="1">
      <c r="A12" s="184"/>
      <c r="B12" s="78" t="s">
        <v>188</v>
      </c>
      <c r="C12" s="185"/>
      <c r="D12" s="184"/>
      <c r="E12" s="184"/>
      <c r="F12" s="186"/>
      <c r="G12" s="106">
        <v>1</v>
      </c>
      <c r="H12" s="187"/>
      <c r="I12" s="184"/>
      <c r="J12" s="184"/>
      <c r="K12" s="184"/>
      <c r="L12" s="184"/>
      <c r="M12" s="186"/>
      <c r="N12" s="753"/>
      <c r="O12" s="754"/>
      <c r="P12" s="754"/>
      <c r="Q12" s="755"/>
    </row>
    <row r="13" spans="1:17" s="195" customFormat="1" ht="19.5" customHeight="1">
      <c r="A13" s="188"/>
      <c r="B13" s="189" t="s">
        <v>102</v>
      </c>
      <c r="C13" s="190"/>
      <c r="D13" s="168">
        <v>1</v>
      </c>
      <c r="E13" s="191"/>
      <c r="F13" s="192"/>
      <c r="G13" s="106">
        <v>1</v>
      </c>
      <c r="H13" s="193">
        <f>G13*30</f>
        <v>30</v>
      </c>
      <c r="I13" s="168">
        <f>J13+K13+L13</f>
        <v>15</v>
      </c>
      <c r="J13" s="168">
        <v>8</v>
      </c>
      <c r="K13" s="168"/>
      <c r="L13" s="168">
        <v>7</v>
      </c>
      <c r="M13" s="194">
        <f>H13-I13</f>
        <v>15</v>
      </c>
      <c r="N13" s="756">
        <v>1</v>
      </c>
      <c r="O13" s="768"/>
      <c r="P13" s="768"/>
      <c r="Q13" s="769"/>
    </row>
    <row r="14" spans="1:23" s="101" customFormat="1" ht="19.5" customHeight="1">
      <c r="A14" s="196" t="s">
        <v>59</v>
      </c>
      <c r="B14" s="197" t="s">
        <v>111</v>
      </c>
      <c r="C14" s="198"/>
      <c r="D14" s="199"/>
      <c r="E14" s="199"/>
      <c r="F14" s="200"/>
      <c r="G14" s="106">
        <v>3</v>
      </c>
      <c r="H14" s="201"/>
      <c r="I14" s="199"/>
      <c r="J14" s="199"/>
      <c r="K14" s="199"/>
      <c r="L14" s="199"/>
      <c r="M14" s="200"/>
      <c r="N14" s="770"/>
      <c r="O14" s="771"/>
      <c r="P14" s="771"/>
      <c r="Q14" s="772"/>
      <c r="W14" s="202"/>
    </row>
    <row r="15" spans="1:23" s="101" customFormat="1" ht="19.5" customHeight="1">
      <c r="A15" s="188"/>
      <c r="B15" s="203" t="s">
        <v>188</v>
      </c>
      <c r="C15" s="167"/>
      <c r="D15" s="168"/>
      <c r="E15" s="168"/>
      <c r="F15" s="194"/>
      <c r="G15" s="106">
        <v>2</v>
      </c>
      <c r="H15" s="193"/>
      <c r="I15" s="168"/>
      <c r="J15" s="168"/>
      <c r="K15" s="168"/>
      <c r="L15" s="168"/>
      <c r="M15" s="194"/>
      <c r="N15" s="756"/>
      <c r="O15" s="757"/>
      <c r="P15" s="757"/>
      <c r="Q15" s="758"/>
      <c r="W15" s="202"/>
    </row>
    <row r="16" spans="1:22" s="211" customFormat="1" ht="19.5" customHeight="1">
      <c r="A16" s="196"/>
      <c r="B16" s="189" t="s">
        <v>102</v>
      </c>
      <c r="C16" s="204"/>
      <c r="D16" s="205">
        <v>2</v>
      </c>
      <c r="E16" s="205"/>
      <c r="F16" s="206"/>
      <c r="G16" s="106">
        <v>1</v>
      </c>
      <c r="H16" s="69">
        <f>G16*30</f>
        <v>30</v>
      </c>
      <c r="I16" s="207">
        <v>10</v>
      </c>
      <c r="J16" s="205">
        <v>10</v>
      </c>
      <c r="K16" s="205"/>
      <c r="L16" s="205"/>
      <c r="M16" s="208">
        <f>H16-I16</f>
        <v>20</v>
      </c>
      <c r="N16" s="773"/>
      <c r="O16" s="774">
        <v>0.5</v>
      </c>
      <c r="P16" s="775"/>
      <c r="Q16" s="776"/>
      <c r="V16" s="212"/>
    </row>
    <row r="17" spans="1:22" s="211" customFormat="1" ht="19.5" customHeight="1">
      <c r="A17" s="196" t="s">
        <v>60</v>
      </c>
      <c r="B17" s="203" t="s">
        <v>189</v>
      </c>
      <c r="C17" s="135" t="s">
        <v>134</v>
      </c>
      <c r="D17" s="95"/>
      <c r="E17" s="96"/>
      <c r="F17" s="213"/>
      <c r="G17" s="106">
        <v>4</v>
      </c>
      <c r="H17" s="214"/>
      <c r="I17" s="94"/>
      <c r="J17" s="94"/>
      <c r="K17" s="95"/>
      <c r="L17" s="95"/>
      <c r="M17" s="215"/>
      <c r="N17" s="773"/>
      <c r="O17" s="774"/>
      <c r="P17" s="775"/>
      <c r="Q17" s="776"/>
      <c r="V17" s="212"/>
    </row>
    <row r="18" spans="1:22" s="211" customFormat="1" ht="36" customHeight="1">
      <c r="A18" s="196" t="s">
        <v>61</v>
      </c>
      <c r="B18" s="216" t="s">
        <v>190</v>
      </c>
      <c r="C18" s="217" t="s">
        <v>134</v>
      </c>
      <c r="D18" s="218"/>
      <c r="E18" s="218"/>
      <c r="F18" s="219"/>
      <c r="G18" s="56">
        <v>4</v>
      </c>
      <c r="H18" s="214"/>
      <c r="I18" s="94"/>
      <c r="J18" s="94"/>
      <c r="K18" s="95"/>
      <c r="L18" s="95"/>
      <c r="M18" s="215"/>
      <c r="N18" s="773"/>
      <c r="O18" s="774"/>
      <c r="P18" s="775"/>
      <c r="Q18" s="776"/>
      <c r="V18" s="212"/>
    </row>
    <row r="19" spans="1:22" s="231" customFormat="1" ht="38.25" customHeight="1">
      <c r="A19" s="117" t="s">
        <v>62</v>
      </c>
      <c r="B19" s="220" t="s">
        <v>228</v>
      </c>
      <c r="C19" s="221"/>
      <c r="D19" s="222" t="s">
        <v>138</v>
      </c>
      <c r="E19" s="223"/>
      <c r="F19" s="224"/>
      <c r="G19" s="225">
        <v>4</v>
      </c>
      <c r="H19" s="226"/>
      <c r="I19" s="227"/>
      <c r="J19" s="227"/>
      <c r="K19" s="222"/>
      <c r="L19" s="222"/>
      <c r="M19" s="228"/>
      <c r="N19" s="777"/>
      <c r="O19" s="778"/>
      <c r="P19" s="779"/>
      <c r="Q19" s="780"/>
      <c r="V19" s="232"/>
    </row>
    <row r="20" spans="1:22" s="195" customFormat="1" ht="19.5" customHeight="1">
      <c r="A20" s="119" t="s">
        <v>63</v>
      </c>
      <c r="B20" s="220" t="s">
        <v>179</v>
      </c>
      <c r="C20" s="233"/>
      <c r="D20" s="234"/>
      <c r="E20" s="235"/>
      <c r="F20" s="236"/>
      <c r="G20" s="225">
        <v>7</v>
      </c>
      <c r="H20" s="226"/>
      <c r="I20" s="227"/>
      <c r="J20" s="227"/>
      <c r="K20" s="222"/>
      <c r="L20" s="222"/>
      <c r="M20" s="228"/>
      <c r="N20" s="781"/>
      <c r="O20" s="782"/>
      <c r="P20" s="783"/>
      <c r="Q20" s="784"/>
      <c r="V20" s="239"/>
    </row>
    <row r="21" spans="1:22" s="195" customFormat="1" ht="19.5" customHeight="1">
      <c r="A21" s="119"/>
      <c r="B21" s="240" t="s">
        <v>188</v>
      </c>
      <c r="C21" s="241"/>
      <c r="D21" s="234"/>
      <c r="E21" s="235"/>
      <c r="F21" s="242"/>
      <c r="G21" s="243">
        <v>4</v>
      </c>
      <c r="H21" s="226"/>
      <c r="I21" s="227"/>
      <c r="J21" s="227"/>
      <c r="K21" s="222"/>
      <c r="L21" s="222"/>
      <c r="M21" s="228"/>
      <c r="N21" s="781"/>
      <c r="O21" s="782"/>
      <c r="P21" s="783"/>
      <c r="Q21" s="784"/>
      <c r="V21" s="239"/>
    </row>
    <row r="22" spans="1:22" s="195" customFormat="1" ht="19.5" customHeight="1">
      <c r="A22" s="119"/>
      <c r="B22" s="244" t="s">
        <v>102</v>
      </c>
      <c r="C22" s="245"/>
      <c r="D22" s="246">
        <v>1</v>
      </c>
      <c r="E22" s="246"/>
      <c r="F22" s="247"/>
      <c r="G22" s="243">
        <v>3</v>
      </c>
      <c r="H22" s="226">
        <f>G22*30</f>
        <v>90</v>
      </c>
      <c r="I22" s="227">
        <f>J22+K22+L22</f>
        <v>45</v>
      </c>
      <c r="J22" s="227">
        <v>30</v>
      </c>
      <c r="K22" s="222">
        <v>15</v>
      </c>
      <c r="L22" s="222"/>
      <c r="M22" s="228">
        <f>H22-I22</f>
        <v>45</v>
      </c>
      <c r="N22" s="781">
        <v>3</v>
      </c>
      <c r="O22" s="782"/>
      <c r="P22" s="783"/>
      <c r="Q22" s="784"/>
      <c r="V22" s="239"/>
    </row>
    <row r="23" spans="1:22" s="77" customFormat="1" ht="19.5" customHeight="1">
      <c r="A23" s="188" t="s">
        <v>87</v>
      </c>
      <c r="B23" s="248" t="s">
        <v>81</v>
      </c>
      <c r="C23" s="249"/>
      <c r="D23" s="88"/>
      <c r="E23" s="88"/>
      <c r="F23" s="250"/>
      <c r="G23" s="106">
        <f>G24+G25</f>
        <v>15</v>
      </c>
      <c r="H23" s="214"/>
      <c r="I23" s="94"/>
      <c r="J23" s="94"/>
      <c r="K23" s="95"/>
      <c r="L23" s="95"/>
      <c r="M23" s="215"/>
      <c r="N23" s="785"/>
      <c r="O23" s="786"/>
      <c r="P23" s="787"/>
      <c r="Q23" s="788"/>
      <c r="V23" s="252"/>
    </row>
    <row r="24" spans="1:22" s="77" customFormat="1" ht="19.5" customHeight="1">
      <c r="A24" s="188"/>
      <c r="B24" s="203" t="s">
        <v>188</v>
      </c>
      <c r="C24" s="249"/>
      <c r="D24" s="88"/>
      <c r="E24" s="88"/>
      <c r="F24" s="250"/>
      <c r="G24" s="56">
        <v>9</v>
      </c>
      <c r="H24" s="214"/>
      <c r="I24" s="94"/>
      <c r="J24" s="94"/>
      <c r="K24" s="95"/>
      <c r="L24" s="95"/>
      <c r="M24" s="215"/>
      <c r="N24" s="785"/>
      <c r="O24" s="786"/>
      <c r="P24" s="787"/>
      <c r="Q24" s="788"/>
      <c r="V24" s="252"/>
    </row>
    <row r="25" spans="1:17" s="77" customFormat="1" ht="19.5" customHeight="1">
      <c r="A25" s="188"/>
      <c r="B25" s="189" t="s">
        <v>102</v>
      </c>
      <c r="C25" s="253">
        <v>1</v>
      </c>
      <c r="D25" s="254"/>
      <c r="E25" s="254"/>
      <c r="F25" s="213"/>
      <c r="G25" s="255">
        <v>6</v>
      </c>
      <c r="H25" s="214">
        <f>G25*30</f>
        <v>180</v>
      </c>
      <c r="I25" s="94">
        <f>J25+K25+L25</f>
        <v>90</v>
      </c>
      <c r="J25" s="94">
        <v>45</v>
      </c>
      <c r="K25" s="95"/>
      <c r="L25" s="95">
        <v>45</v>
      </c>
      <c r="M25" s="215">
        <f>H25-I25</f>
        <v>90</v>
      </c>
      <c r="N25" s="785">
        <v>6</v>
      </c>
      <c r="O25" s="786"/>
      <c r="P25" s="787"/>
      <c r="Q25" s="788"/>
    </row>
    <row r="26" spans="1:17" s="77" customFormat="1" ht="21.75" customHeight="1">
      <c r="A26" s="188" t="s">
        <v>88</v>
      </c>
      <c r="B26" s="248" t="s">
        <v>82</v>
      </c>
      <c r="C26" s="253"/>
      <c r="D26" s="96"/>
      <c r="E26" s="96"/>
      <c r="F26" s="213"/>
      <c r="G26" s="106">
        <v>4</v>
      </c>
      <c r="H26" s="214"/>
      <c r="I26" s="94"/>
      <c r="J26" s="94"/>
      <c r="K26" s="95"/>
      <c r="L26" s="95"/>
      <c r="M26" s="215"/>
      <c r="N26" s="785"/>
      <c r="O26" s="786"/>
      <c r="P26" s="787"/>
      <c r="Q26" s="788"/>
    </row>
    <row r="27" spans="1:17" s="77" customFormat="1" ht="19.5" customHeight="1">
      <c r="A27" s="188"/>
      <c r="B27" s="203" t="s">
        <v>188</v>
      </c>
      <c r="C27" s="253"/>
      <c r="D27" s="96"/>
      <c r="E27" s="96"/>
      <c r="F27" s="213"/>
      <c r="G27" s="255">
        <v>1.5</v>
      </c>
      <c r="H27" s="214"/>
      <c r="I27" s="94"/>
      <c r="J27" s="94"/>
      <c r="K27" s="95"/>
      <c r="L27" s="95"/>
      <c r="M27" s="215"/>
      <c r="N27" s="785"/>
      <c r="O27" s="786"/>
      <c r="P27" s="787"/>
      <c r="Q27" s="788"/>
    </row>
    <row r="28" spans="1:17" s="77" customFormat="1" ht="20.25" customHeight="1">
      <c r="A28" s="188"/>
      <c r="B28" s="189" t="s">
        <v>102</v>
      </c>
      <c r="C28" s="253">
        <v>2</v>
      </c>
      <c r="D28" s="96"/>
      <c r="E28" s="96"/>
      <c r="F28" s="213"/>
      <c r="G28" s="56">
        <v>2.5</v>
      </c>
      <c r="H28" s="214">
        <f>G28*30</f>
        <v>75</v>
      </c>
      <c r="I28" s="94">
        <f>J28+K28+L28</f>
        <v>36</v>
      </c>
      <c r="J28" s="94">
        <v>18</v>
      </c>
      <c r="K28" s="95"/>
      <c r="L28" s="95">
        <v>18</v>
      </c>
      <c r="M28" s="121">
        <f>H28-I28</f>
        <v>39</v>
      </c>
      <c r="N28" s="785"/>
      <c r="O28" s="786">
        <v>2</v>
      </c>
      <c r="P28" s="787"/>
      <c r="Q28" s="788"/>
    </row>
    <row r="29" spans="1:17" s="77" customFormat="1" ht="20.25" customHeight="1">
      <c r="A29" s="188" t="s">
        <v>89</v>
      </c>
      <c r="B29" s="256" t="s">
        <v>84</v>
      </c>
      <c r="C29" s="257"/>
      <c r="D29" s="92"/>
      <c r="E29" s="92"/>
      <c r="F29" s="258"/>
      <c r="G29" s="106">
        <f>G30+G31</f>
        <v>11.5</v>
      </c>
      <c r="H29" s="259"/>
      <c r="I29" s="99"/>
      <c r="J29" s="99"/>
      <c r="K29" s="100"/>
      <c r="L29" s="100"/>
      <c r="M29" s="122"/>
      <c r="N29" s="789"/>
      <c r="O29" s="790"/>
      <c r="P29" s="791"/>
      <c r="Q29" s="792"/>
    </row>
    <row r="30" spans="1:17" s="77" customFormat="1" ht="20.25" customHeight="1">
      <c r="A30" s="188"/>
      <c r="B30" s="203" t="s">
        <v>188</v>
      </c>
      <c r="C30" s="257"/>
      <c r="D30" s="92"/>
      <c r="E30" s="92"/>
      <c r="F30" s="258"/>
      <c r="G30" s="262">
        <v>6.5</v>
      </c>
      <c r="H30" s="259"/>
      <c r="I30" s="99"/>
      <c r="J30" s="99"/>
      <c r="K30" s="100"/>
      <c r="L30" s="100"/>
      <c r="M30" s="122"/>
      <c r="N30" s="789"/>
      <c r="O30" s="790"/>
      <c r="P30" s="791"/>
      <c r="Q30" s="792"/>
    </row>
    <row r="31" spans="1:17" s="77" customFormat="1" ht="19.5" customHeight="1">
      <c r="A31" s="188"/>
      <c r="B31" s="189" t="s">
        <v>102</v>
      </c>
      <c r="C31" s="91" t="s">
        <v>32</v>
      </c>
      <c r="D31" s="92"/>
      <c r="E31" s="92"/>
      <c r="F31" s="258"/>
      <c r="G31" s="263">
        <v>5</v>
      </c>
      <c r="H31" s="259">
        <f>G31*30</f>
        <v>150</v>
      </c>
      <c r="I31" s="99">
        <f>J31+K31+L31</f>
        <v>75</v>
      </c>
      <c r="J31" s="99">
        <v>45</v>
      </c>
      <c r="K31" s="99">
        <v>15</v>
      </c>
      <c r="L31" s="99">
        <v>15</v>
      </c>
      <c r="M31" s="264">
        <f>H31-I31</f>
        <v>75</v>
      </c>
      <c r="N31" s="789">
        <v>5</v>
      </c>
      <c r="O31" s="790"/>
      <c r="P31" s="791"/>
      <c r="Q31" s="792"/>
    </row>
    <row r="32" spans="1:17" s="77" customFormat="1" ht="19.5" customHeight="1">
      <c r="A32" s="188" t="s">
        <v>118</v>
      </c>
      <c r="B32" s="265" t="s">
        <v>47</v>
      </c>
      <c r="C32" s="133"/>
      <c r="D32" s="76"/>
      <c r="E32" s="76"/>
      <c r="F32" s="85"/>
      <c r="G32" s="106">
        <v>4</v>
      </c>
      <c r="H32" s="86"/>
      <c r="I32" s="58"/>
      <c r="J32" s="58"/>
      <c r="K32" s="58"/>
      <c r="L32" s="58"/>
      <c r="M32" s="266"/>
      <c r="N32" s="793"/>
      <c r="O32" s="794"/>
      <c r="P32" s="794"/>
      <c r="Q32" s="795"/>
    </row>
    <row r="33" spans="1:17" s="77" customFormat="1" ht="19.5" customHeight="1">
      <c r="A33" s="188"/>
      <c r="B33" s="197" t="s">
        <v>188</v>
      </c>
      <c r="C33" s="133"/>
      <c r="D33" s="76"/>
      <c r="E33" s="76"/>
      <c r="F33" s="85"/>
      <c r="G33" s="267">
        <v>3</v>
      </c>
      <c r="H33" s="86"/>
      <c r="I33" s="58"/>
      <c r="J33" s="58"/>
      <c r="K33" s="58"/>
      <c r="L33" s="58"/>
      <c r="M33" s="266"/>
      <c r="N33" s="793"/>
      <c r="O33" s="794"/>
      <c r="P33" s="794"/>
      <c r="Q33" s="795"/>
    </row>
    <row r="34" spans="1:17" s="211" customFormat="1" ht="18.75" customHeight="1">
      <c r="A34" s="188"/>
      <c r="B34" s="268" t="s">
        <v>102</v>
      </c>
      <c r="C34" s="26">
        <v>1</v>
      </c>
      <c r="D34" s="269"/>
      <c r="E34" s="269"/>
      <c r="F34" s="270"/>
      <c r="G34" s="62">
        <v>1</v>
      </c>
      <c r="H34" s="64">
        <f>G34*30</f>
        <v>30</v>
      </c>
      <c r="I34" s="57">
        <v>15</v>
      </c>
      <c r="J34" s="57">
        <v>15</v>
      </c>
      <c r="K34" s="57"/>
      <c r="L34" s="57"/>
      <c r="M34" s="271">
        <f>H34-I34</f>
        <v>15</v>
      </c>
      <c r="N34" s="796">
        <v>1</v>
      </c>
      <c r="O34" s="797"/>
      <c r="P34" s="798"/>
      <c r="Q34" s="799"/>
    </row>
    <row r="35" spans="1:23" s="211" customFormat="1" ht="18.75" customHeight="1">
      <c r="A35" s="188" t="s">
        <v>135</v>
      </c>
      <c r="B35" s="272" t="s">
        <v>70</v>
      </c>
      <c r="C35" s="26"/>
      <c r="D35" s="269"/>
      <c r="E35" s="269"/>
      <c r="F35" s="270"/>
      <c r="G35" s="62">
        <f>G36+G37</f>
        <v>12</v>
      </c>
      <c r="H35" s="64"/>
      <c r="I35" s="57"/>
      <c r="J35" s="57"/>
      <c r="K35" s="57"/>
      <c r="L35" s="57"/>
      <c r="M35" s="271"/>
      <c r="N35" s="800"/>
      <c r="O35" s="801"/>
      <c r="P35" s="802"/>
      <c r="Q35" s="803"/>
      <c r="V35" s="273"/>
      <c r="W35" s="274"/>
    </row>
    <row r="36" spans="1:17" s="211" customFormat="1" ht="18.75" customHeight="1">
      <c r="A36" s="188"/>
      <c r="B36" s="203" t="s">
        <v>188</v>
      </c>
      <c r="C36" s="204"/>
      <c r="D36" s="275"/>
      <c r="E36" s="275"/>
      <c r="F36" s="276"/>
      <c r="G36" s="106">
        <v>10</v>
      </c>
      <c r="H36" s="69"/>
      <c r="I36" s="70"/>
      <c r="J36" s="70"/>
      <c r="K36" s="70"/>
      <c r="L36" s="70"/>
      <c r="M36" s="277"/>
      <c r="N36" s="804"/>
      <c r="O36" s="805"/>
      <c r="P36" s="806"/>
      <c r="Q36" s="807"/>
    </row>
    <row r="37" spans="1:17" s="211" customFormat="1" ht="18.75" customHeight="1">
      <c r="A37" s="188"/>
      <c r="B37" s="189" t="s">
        <v>102</v>
      </c>
      <c r="C37" s="278"/>
      <c r="D37" s="279">
        <v>4</v>
      </c>
      <c r="E37" s="280"/>
      <c r="F37" s="281" t="s">
        <v>86</v>
      </c>
      <c r="G37" s="106">
        <v>2</v>
      </c>
      <c r="H37" s="69">
        <v>60</v>
      </c>
      <c r="I37" s="70">
        <v>30</v>
      </c>
      <c r="J37" s="70">
        <v>15</v>
      </c>
      <c r="K37" s="70"/>
      <c r="L37" s="70"/>
      <c r="M37" s="71">
        <v>15</v>
      </c>
      <c r="N37" s="50" t="s">
        <v>71</v>
      </c>
      <c r="O37" s="28" t="s">
        <v>71</v>
      </c>
      <c r="P37" s="28" t="s">
        <v>71</v>
      </c>
      <c r="Q37" s="51">
        <v>2</v>
      </c>
    </row>
    <row r="38" spans="1:17" s="293" customFormat="1" ht="22.5" customHeight="1">
      <c r="A38" s="119" t="s">
        <v>136</v>
      </c>
      <c r="B38" s="283" t="s">
        <v>249</v>
      </c>
      <c r="C38" s="284" t="s">
        <v>251</v>
      </c>
      <c r="D38" s="285"/>
      <c r="E38" s="285"/>
      <c r="F38" s="286"/>
      <c r="G38" s="287">
        <v>4</v>
      </c>
      <c r="H38" s="288"/>
      <c r="I38" s="289"/>
      <c r="J38" s="290"/>
      <c r="K38" s="234"/>
      <c r="L38" s="234"/>
      <c r="M38" s="291"/>
      <c r="N38" s="808"/>
      <c r="O38" s="809"/>
      <c r="P38" s="810"/>
      <c r="Q38" s="811"/>
    </row>
    <row r="39" spans="1:17" s="293" customFormat="1" ht="18.75" customHeight="1">
      <c r="A39" s="119" t="s">
        <v>143</v>
      </c>
      <c r="B39" s="294" t="s">
        <v>191</v>
      </c>
      <c r="C39" s="295"/>
      <c r="D39" s="285"/>
      <c r="E39" s="285"/>
      <c r="F39" s="286"/>
      <c r="G39" s="287">
        <v>7</v>
      </c>
      <c r="H39" s="288"/>
      <c r="I39" s="289"/>
      <c r="J39" s="290"/>
      <c r="K39" s="234"/>
      <c r="L39" s="234"/>
      <c r="M39" s="291"/>
      <c r="N39" s="808"/>
      <c r="O39" s="809"/>
      <c r="P39" s="810"/>
      <c r="Q39" s="811"/>
    </row>
    <row r="40" spans="1:17" s="293" customFormat="1" ht="18.75" customHeight="1">
      <c r="A40" s="119"/>
      <c r="B40" s="120" t="s">
        <v>188</v>
      </c>
      <c r="C40" s="295"/>
      <c r="D40" s="285"/>
      <c r="E40" s="285"/>
      <c r="F40" s="286"/>
      <c r="G40" s="287">
        <v>3</v>
      </c>
      <c r="H40" s="288"/>
      <c r="I40" s="289"/>
      <c r="J40" s="290"/>
      <c r="K40" s="234"/>
      <c r="L40" s="234"/>
      <c r="M40" s="291"/>
      <c r="N40" s="808"/>
      <c r="O40" s="809"/>
      <c r="P40" s="810"/>
      <c r="Q40" s="811"/>
    </row>
    <row r="41" spans="1:17" s="293" customFormat="1" ht="18.75" customHeight="1">
      <c r="A41" s="119"/>
      <c r="B41" s="296" t="s">
        <v>102</v>
      </c>
      <c r="C41" s="295" t="s">
        <v>83</v>
      </c>
      <c r="D41" s="285"/>
      <c r="E41" s="285"/>
      <c r="F41" s="286"/>
      <c r="G41" s="287">
        <v>4</v>
      </c>
      <c r="H41" s="288">
        <f>G41*30</f>
        <v>120</v>
      </c>
      <c r="I41" s="289">
        <f>J41+K41+L41</f>
        <v>72</v>
      </c>
      <c r="J41" s="290">
        <v>36</v>
      </c>
      <c r="K41" s="234">
        <v>36</v>
      </c>
      <c r="L41" s="234"/>
      <c r="M41" s="291">
        <f>H41-I41</f>
        <v>48</v>
      </c>
      <c r="N41" s="808"/>
      <c r="O41" s="809">
        <v>4</v>
      </c>
      <c r="P41" s="810"/>
      <c r="Q41" s="811"/>
    </row>
    <row r="42" spans="1:17" s="211" customFormat="1" ht="18.75" customHeight="1">
      <c r="A42" s="188" t="s">
        <v>144</v>
      </c>
      <c r="B42" s="297" t="s">
        <v>69</v>
      </c>
      <c r="C42" s="89"/>
      <c r="D42" s="59"/>
      <c r="E42" s="59"/>
      <c r="F42" s="85"/>
      <c r="G42" s="62">
        <f>G43+G44</f>
        <v>4</v>
      </c>
      <c r="H42" s="86"/>
      <c r="I42" s="87"/>
      <c r="J42" s="58"/>
      <c r="K42" s="59"/>
      <c r="L42" s="59"/>
      <c r="M42" s="63"/>
      <c r="N42" s="793"/>
      <c r="O42" s="794"/>
      <c r="P42" s="794"/>
      <c r="Q42" s="795"/>
    </row>
    <row r="43" spans="1:17" s="211" customFormat="1" ht="18.75" customHeight="1">
      <c r="A43" s="188"/>
      <c r="B43" s="297" t="s">
        <v>188</v>
      </c>
      <c r="C43" s="89"/>
      <c r="D43" s="59"/>
      <c r="E43" s="59"/>
      <c r="F43" s="85"/>
      <c r="G43" s="62">
        <v>2</v>
      </c>
      <c r="H43" s="86"/>
      <c r="I43" s="87"/>
      <c r="J43" s="58"/>
      <c r="K43" s="59"/>
      <c r="L43" s="59"/>
      <c r="M43" s="63"/>
      <c r="N43" s="793"/>
      <c r="O43" s="794"/>
      <c r="P43" s="794"/>
      <c r="Q43" s="795"/>
    </row>
    <row r="44" spans="1:17" s="211" customFormat="1" ht="18.75" customHeight="1">
      <c r="A44" s="188"/>
      <c r="B44" s="298" t="s">
        <v>102</v>
      </c>
      <c r="C44" s="299" t="s">
        <v>85</v>
      </c>
      <c r="D44" s="300"/>
      <c r="E44" s="300"/>
      <c r="F44" s="301"/>
      <c r="G44" s="302">
        <v>2</v>
      </c>
      <c r="H44" s="98">
        <f>G44*30</f>
        <v>60</v>
      </c>
      <c r="I44" s="303">
        <f>J44+K44+L44</f>
        <v>26</v>
      </c>
      <c r="J44" s="304">
        <v>13</v>
      </c>
      <c r="K44" s="305">
        <v>13</v>
      </c>
      <c r="L44" s="305"/>
      <c r="M44" s="81">
        <f>H44-I44</f>
        <v>34</v>
      </c>
      <c r="N44" s="812"/>
      <c r="O44" s="813"/>
      <c r="P44" s="813"/>
      <c r="Q44" s="814">
        <v>2</v>
      </c>
    </row>
    <row r="45" spans="1:17" s="211" customFormat="1" ht="18.75" customHeight="1">
      <c r="A45" s="188" t="s">
        <v>153</v>
      </c>
      <c r="B45" s="306" t="s">
        <v>48</v>
      </c>
      <c r="C45" s="307"/>
      <c r="D45" s="168"/>
      <c r="E45" s="191"/>
      <c r="F45" s="192"/>
      <c r="G45" s="62">
        <f>G46+G47</f>
        <v>3</v>
      </c>
      <c r="H45" s="193"/>
      <c r="I45" s="168"/>
      <c r="J45" s="168"/>
      <c r="K45" s="168"/>
      <c r="L45" s="168"/>
      <c r="M45" s="194"/>
      <c r="N45" s="756"/>
      <c r="O45" s="768"/>
      <c r="P45" s="768"/>
      <c r="Q45" s="769"/>
    </row>
    <row r="46" spans="1:17" s="211" customFormat="1" ht="18.75" customHeight="1">
      <c r="A46" s="188"/>
      <c r="B46" s="297" t="s">
        <v>188</v>
      </c>
      <c r="C46" s="307"/>
      <c r="D46" s="168"/>
      <c r="E46" s="191"/>
      <c r="F46" s="192"/>
      <c r="G46" s="62">
        <v>1.5</v>
      </c>
      <c r="H46" s="193"/>
      <c r="I46" s="168"/>
      <c r="J46" s="168"/>
      <c r="K46" s="168"/>
      <c r="L46" s="168"/>
      <c r="M46" s="194"/>
      <c r="N46" s="756"/>
      <c r="O46" s="768"/>
      <c r="P46" s="768"/>
      <c r="Q46" s="769"/>
    </row>
    <row r="47" spans="1:17" s="211" customFormat="1" ht="18.75" customHeight="1" thickBot="1">
      <c r="A47" s="188"/>
      <c r="B47" s="308" t="s">
        <v>102</v>
      </c>
      <c r="C47" s="64"/>
      <c r="D47" s="57">
        <v>4</v>
      </c>
      <c r="E47" s="57"/>
      <c r="F47" s="60"/>
      <c r="G47" s="62">
        <v>1.5</v>
      </c>
      <c r="H47" s="61">
        <f>G47*30</f>
        <v>45</v>
      </c>
      <c r="I47" s="87">
        <f>J47+K47+L47</f>
        <v>26</v>
      </c>
      <c r="J47" s="58">
        <v>13</v>
      </c>
      <c r="K47" s="59"/>
      <c r="L47" s="59">
        <v>13</v>
      </c>
      <c r="M47" s="63">
        <f>H47-I47</f>
        <v>19</v>
      </c>
      <c r="N47" s="800"/>
      <c r="O47" s="802"/>
      <c r="P47" s="794"/>
      <c r="Q47" s="795">
        <v>2</v>
      </c>
    </row>
    <row r="48" spans="1:17" s="211" customFormat="1" ht="19.5" customHeight="1" thickBot="1">
      <c r="A48" s="1119" t="s">
        <v>192</v>
      </c>
      <c r="B48" s="1145"/>
      <c r="C48" s="309"/>
      <c r="D48" s="310"/>
      <c r="E48" s="310"/>
      <c r="F48" s="311"/>
      <c r="G48" s="312">
        <f>G12+G15+G17+G18+G19+G21+G24+G27+G30+G33+G36+G38+G40+G43+G46</f>
        <v>59.5</v>
      </c>
      <c r="H48" s="313"/>
      <c r="I48" s="314"/>
      <c r="J48" s="314"/>
      <c r="K48" s="314"/>
      <c r="L48" s="314"/>
      <c r="M48" s="314"/>
      <c r="N48" s="815"/>
      <c r="O48" s="816"/>
      <c r="P48" s="816"/>
      <c r="Q48" s="817"/>
    </row>
    <row r="49" spans="1:17" s="77" customFormat="1" ht="19.5" customHeight="1" thickBot="1">
      <c r="A49" s="1119" t="s">
        <v>103</v>
      </c>
      <c r="B49" s="1120"/>
      <c r="C49" s="309"/>
      <c r="D49" s="310"/>
      <c r="E49" s="310"/>
      <c r="F49" s="317">
        <f>G11+G14+G17+G18+G19+G20+G23+G26+G29+G32+G35+G38+G39+G42+G45</f>
        <v>88.5</v>
      </c>
      <c r="G49" s="315">
        <f>G13+G16+G22+G25+G28+G31+G34+G37+G41+G44+G47</f>
        <v>29</v>
      </c>
      <c r="H49" s="318">
        <f aca="true" t="shared" si="0" ref="H49:M49">SUM(H11:H47)</f>
        <v>870</v>
      </c>
      <c r="I49" s="318">
        <f t="shared" si="0"/>
        <v>440</v>
      </c>
      <c r="J49" s="318">
        <f t="shared" si="0"/>
        <v>248</v>
      </c>
      <c r="K49" s="318">
        <f t="shared" si="0"/>
        <v>79</v>
      </c>
      <c r="L49" s="318">
        <f t="shared" si="0"/>
        <v>98</v>
      </c>
      <c r="M49" s="318">
        <f t="shared" si="0"/>
        <v>415</v>
      </c>
      <c r="N49" s="818">
        <f>SUM(N11:N47)</f>
        <v>16</v>
      </c>
      <c r="O49" s="818">
        <f>SUM(O11:O47)</f>
        <v>6.5</v>
      </c>
      <c r="P49" s="818">
        <f>SUM(P11:P47)</f>
        <v>0</v>
      </c>
      <c r="Q49" s="818">
        <f>SUM(Q11:Q47)</f>
        <v>6</v>
      </c>
    </row>
    <row r="50" spans="1:17" s="77" customFormat="1" ht="19.5" customHeight="1" thickBot="1">
      <c r="A50" s="1174" t="s">
        <v>116</v>
      </c>
      <c r="B50" s="1175"/>
      <c r="C50" s="1175"/>
      <c r="D50" s="1175"/>
      <c r="E50" s="1175"/>
      <c r="F50" s="1175"/>
      <c r="G50" s="1175"/>
      <c r="H50" s="1183"/>
      <c r="I50" s="1183"/>
      <c r="J50" s="1183"/>
      <c r="K50" s="1183"/>
      <c r="L50" s="1183"/>
      <c r="M50" s="1183"/>
      <c r="N50" s="1175"/>
      <c r="O50" s="1175"/>
      <c r="P50" s="1175"/>
      <c r="Q50" s="1176"/>
    </row>
    <row r="51" spans="1:17" s="77" customFormat="1" ht="33.75" customHeight="1" hidden="1">
      <c r="A51" s="320" t="s">
        <v>68</v>
      </c>
      <c r="B51" s="321" t="s">
        <v>31</v>
      </c>
      <c r="C51" s="322"/>
      <c r="D51" s="322"/>
      <c r="E51" s="322"/>
      <c r="F51" s="322"/>
      <c r="G51" s="323"/>
      <c r="H51" s="70"/>
      <c r="I51" s="322"/>
      <c r="J51" s="322"/>
      <c r="K51" s="322"/>
      <c r="L51" s="322"/>
      <c r="M51" s="322"/>
      <c r="N51" s="819"/>
      <c r="O51" s="820"/>
      <c r="P51" s="821"/>
      <c r="Q51" s="806"/>
    </row>
    <row r="52" spans="1:17" s="77" customFormat="1" ht="19.5" customHeight="1" hidden="1">
      <c r="A52" s="325"/>
      <c r="B52" s="326" t="s">
        <v>30</v>
      </c>
      <c r="C52" s="327"/>
      <c r="D52" s="327"/>
      <c r="E52" s="327"/>
      <c r="F52" s="328"/>
      <c r="G52" s="329"/>
      <c r="H52" s="112"/>
      <c r="I52" s="330"/>
      <c r="J52" s="331"/>
      <c r="K52" s="330"/>
      <c r="L52" s="330"/>
      <c r="M52" s="331"/>
      <c r="N52" s="822"/>
      <c r="O52" s="823"/>
      <c r="P52" s="824"/>
      <c r="Q52" s="825"/>
    </row>
    <row r="53" spans="1:17" s="77" customFormat="1" ht="18.75" customHeight="1">
      <c r="A53" s="334" t="s">
        <v>64</v>
      </c>
      <c r="B53" s="78" t="s">
        <v>227</v>
      </c>
      <c r="C53" s="335"/>
      <c r="D53" s="336" t="s">
        <v>138</v>
      </c>
      <c r="E53" s="336"/>
      <c r="F53" s="337"/>
      <c r="G53" s="338">
        <v>4</v>
      </c>
      <c r="H53" s="64"/>
      <c r="I53" s="57"/>
      <c r="J53" s="339"/>
      <c r="K53" s="57"/>
      <c r="L53" s="57"/>
      <c r="M53" s="63"/>
      <c r="N53" s="819"/>
      <c r="O53" s="826"/>
      <c r="P53" s="826"/>
      <c r="Q53" s="827"/>
    </row>
    <row r="54" spans="1:17" s="77" customFormat="1" ht="19.5" customHeight="1">
      <c r="A54" s="188" t="s">
        <v>65</v>
      </c>
      <c r="B54" s="78" t="s">
        <v>226</v>
      </c>
      <c r="C54" s="340"/>
      <c r="D54" s="76" t="s">
        <v>194</v>
      </c>
      <c r="E54" s="76"/>
      <c r="F54" s="169"/>
      <c r="G54" s="127">
        <v>4</v>
      </c>
      <c r="H54" s="64"/>
      <c r="I54" s="57"/>
      <c r="J54" s="339"/>
      <c r="K54" s="57"/>
      <c r="L54" s="57"/>
      <c r="M54" s="63"/>
      <c r="N54" s="800"/>
      <c r="O54" s="802"/>
      <c r="P54" s="802"/>
      <c r="Q54" s="828"/>
    </row>
    <row r="55" spans="1:17" s="77" customFormat="1" ht="34.5" customHeight="1">
      <c r="A55" s="341" t="s">
        <v>66</v>
      </c>
      <c r="B55" s="78" t="s">
        <v>198</v>
      </c>
      <c r="C55" s="133"/>
      <c r="D55" s="76" t="s">
        <v>138</v>
      </c>
      <c r="E55" s="76"/>
      <c r="F55" s="138"/>
      <c r="G55" s="129">
        <v>4</v>
      </c>
      <c r="H55" s="64"/>
      <c r="I55" s="57"/>
      <c r="J55" s="339"/>
      <c r="K55" s="57"/>
      <c r="L55" s="57"/>
      <c r="M55" s="63"/>
      <c r="N55" s="800"/>
      <c r="O55" s="802"/>
      <c r="P55" s="801"/>
      <c r="Q55" s="828"/>
    </row>
    <row r="56" spans="1:17" s="77" customFormat="1" ht="19.5" customHeight="1">
      <c r="A56" s="341" t="s">
        <v>67</v>
      </c>
      <c r="B56" s="342" t="s">
        <v>200</v>
      </c>
      <c r="C56" s="343"/>
      <c r="D56" s="344"/>
      <c r="E56" s="344"/>
      <c r="F56" s="345"/>
      <c r="G56" s="130">
        <v>7</v>
      </c>
      <c r="H56" s="64"/>
      <c r="I56" s="57"/>
      <c r="J56" s="58"/>
      <c r="K56" s="59"/>
      <c r="L56" s="59"/>
      <c r="M56" s="63"/>
      <c r="N56" s="793"/>
      <c r="O56" s="794"/>
      <c r="P56" s="829"/>
      <c r="Q56" s="795"/>
    </row>
    <row r="57" spans="1:17" s="77" customFormat="1" ht="19.5" customHeight="1">
      <c r="A57" s="341"/>
      <c r="B57" s="78" t="s">
        <v>188</v>
      </c>
      <c r="C57" s="346"/>
      <c r="D57" s="327"/>
      <c r="E57" s="327"/>
      <c r="F57" s="347"/>
      <c r="G57" s="128">
        <v>3</v>
      </c>
      <c r="H57" s="64"/>
      <c r="I57" s="348"/>
      <c r="J57" s="72"/>
      <c r="K57" s="73"/>
      <c r="L57" s="73"/>
      <c r="M57" s="349"/>
      <c r="N57" s="793"/>
      <c r="O57" s="794"/>
      <c r="P57" s="829"/>
      <c r="Q57" s="795"/>
    </row>
    <row r="58" spans="1:17" s="77" customFormat="1" ht="19.5" customHeight="1">
      <c r="A58" s="350"/>
      <c r="B58" s="145" t="s">
        <v>102</v>
      </c>
      <c r="C58" s="351" t="s">
        <v>32</v>
      </c>
      <c r="D58" s="305"/>
      <c r="E58" s="305"/>
      <c r="F58" s="352"/>
      <c r="G58" s="353">
        <v>4</v>
      </c>
      <c r="H58" s="354">
        <f>G58*30</f>
        <v>120</v>
      </c>
      <c r="I58" s="355">
        <f>J58+K58+L58</f>
        <v>75</v>
      </c>
      <c r="J58" s="304">
        <v>45</v>
      </c>
      <c r="K58" s="305">
        <v>30</v>
      </c>
      <c r="L58" s="305"/>
      <c r="M58" s="81">
        <f>H58-I58</f>
        <v>45</v>
      </c>
      <c r="N58" s="812">
        <v>5</v>
      </c>
      <c r="O58" s="813"/>
      <c r="P58" s="830"/>
      <c r="Q58" s="831"/>
    </row>
    <row r="59" spans="1:17" s="77" customFormat="1" ht="19.5" customHeight="1">
      <c r="A59" s="84" t="s">
        <v>104</v>
      </c>
      <c r="B59" s="78" t="s">
        <v>201</v>
      </c>
      <c r="C59" s="133"/>
      <c r="D59" s="59"/>
      <c r="E59" s="59"/>
      <c r="F59" s="134">
        <v>2</v>
      </c>
      <c r="G59" s="126">
        <v>1</v>
      </c>
      <c r="H59" s="86">
        <f>G59*30</f>
        <v>30</v>
      </c>
      <c r="I59" s="87">
        <f>J59+K59+L59</f>
        <v>18</v>
      </c>
      <c r="J59" s="58"/>
      <c r="K59" s="59"/>
      <c r="L59" s="59">
        <v>18</v>
      </c>
      <c r="M59" s="63">
        <f>H59-I59</f>
        <v>12</v>
      </c>
      <c r="N59" s="793"/>
      <c r="O59" s="794">
        <v>1</v>
      </c>
      <c r="P59" s="832"/>
      <c r="Q59" s="833"/>
    </row>
    <row r="60" spans="1:17" s="77" customFormat="1" ht="19.5" customHeight="1">
      <c r="A60" s="84" t="s">
        <v>105</v>
      </c>
      <c r="B60" s="78" t="s">
        <v>197</v>
      </c>
      <c r="C60" s="133"/>
      <c r="D60" s="59"/>
      <c r="E60" s="59"/>
      <c r="F60" s="134"/>
      <c r="G60" s="126">
        <v>5.5</v>
      </c>
      <c r="H60" s="86"/>
      <c r="I60" s="87"/>
      <c r="J60" s="58"/>
      <c r="K60" s="59"/>
      <c r="L60" s="59"/>
      <c r="M60" s="63"/>
      <c r="N60" s="793"/>
      <c r="O60" s="794"/>
      <c r="P60" s="832"/>
      <c r="Q60" s="833"/>
    </row>
    <row r="61" spans="1:17" s="77" customFormat="1" ht="19.5" customHeight="1">
      <c r="A61" s="84"/>
      <c r="B61" s="78" t="s">
        <v>188</v>
      </c>
      <c r="C61" s="133"/>
      <c r="D61" s="59"/>
      <c r="E61" s="59"/>
      <c r="F61" s="134"/>
      <c r="G61" s="126">
        <v>2.5</v>
      </c>
      <c r="H61" s="86"/>
      <c r="I61" s="87"/>
      <c r="J61" s="58"/>
      <c r="K61" s="59"/>
      <c r="L61" s="59"/>
      <c r="M61" s="63"/>
      <c r="N61" s="793"/>
      <c r="O61" s="794"/>
      <c r="P61" s="832"/>
      <c r="Q61" s="833"/>
    </row>
    <row r="62" spans="1:17" s="77" customFormat="1" ht="19.5" customHeight="1">
      <c r="A62" s="84"/>
      <c r="B62" s="125" t="s">
        <v>102</v>
      </c>
      <c r="C62" s="133" t="s">
        <v>83</v>
      </c>
      <c r="D62" s="59"/>
      <c r="E62" s="59"/>
      <c r="F62" s="134"/>
      <c r="G62" s="126">
        <v>3</v>
      </c>
      <c r="H62" s="86">
        <f>G62*30</f>
        <v>90</v>
      </c>
      <c r="I62" s="87">
        <f>J62+K62+L62</f>
        <v>54</v>
      </c>
      <c r="J62" s="58">
        <v>36</v>
      </c>
      <c r="K62" s="59">
        <v>18</v>
      </c>
      <c r="L62" s="59"/>
      <c r="M62" s="63">
        <f>H62-I62</f>
        <v>36</v>
      </c>
      <c r="N62" s="793"/>
      <c r="O62" s="794">
        <v>3</v>
      </c>
      <c r="P62" s="832"/>
      <c r="Q62" s="833"/>
    </row>
    <row r="63" spans="1:17" s="77" customFormat="1" ht="19.5" customHeight="1">
      <c r="A63" s="84" t="s">
        <v>106</v>
      </c>
      <c r="B63" s="356" t="s">
        <v>205</v>
      </c>
      <c r="C63" s="133"/>
      <c r="D63" s="76"/>
      <c r="E63" s="76"/>
      <c r="F63" s="138"/>
      <c r="G63" s="127">
        <v>8</v>
      </c>
      <c r="H63" s="64"/>
      <c r="I63" s="57"/>
      <c r="J63" s="58"/>
      <c r="K63" s="59"/>
      <c r="L63" s="59"/>
      <c r="M63" s="63"/>
      <c r="N63" s="793"/>
      <c r="O63" s="794"/>
      <c r="P63" s="794"/>
      <c r="Q63" s="834"/>
    </row>
    <row r="64" spans="1:17" s="77" customFormat="1" ht="19.5" customHeight="1">
      <c r="A64" s="84"/>
      <c r="B64" s="78" t="s">
        <v>188</v>
      </c>
      <c r="C64" s="133"/>
      <c r="D64" s="76"/>
      <c r="E64" s="76"/>
      <c r="F64" s="138"/>
      <c r="G64" s="357">
        <v>3</v>
      </c>
      <c r="H64" s="64"/>
      <c r="I64" s="57"/>
      <c r="J64" s="58"/>
      <c r="K64" s="59"/>
      <c r="L64" s="59"/>
      <c r="M64" s="63"/>
      <c r="N64" s="793"/>
      <c r="O64" s="794"/>
      <c r="P64" s="794"/>
      <c r="Q64" s="834"/>
    </row>
    <row r="65" spans="1:17" s="77" customFormat="1" ht="19.5" customHeight="1">
      <c r="A65" s="84"/>
      <c r="B65" s="125" t="s">
        <v>102</v>
      </c>
      <c r="C65" s="133" t="s">
        <v>83</v>
      </c>
      <c r="D65" s="76"/>
      <c r="E65" s="76"/>
      <c r="F65" s="151"/>
      <c r="G65" s="357">
        <v>5</v>
      </c>
      <c r="H65" s="64">
        <f>G65*30</f>
        <v>150</v>
      </c>
      <c r="I65" s="57">
        <f>SUM(J65:L65)</f>
        <v>54</v>
      </c>
      <c r="J65" s="184">
        <v>36</v>
      </c>
      <c r="K65" s="184">
        <v>18</v>
      </c>
      <c r="L65" s="184"/>
      <c r="M65" s="63">
        <f>H65-I65</f>
        <v>96</v>
      </c>
      <c r="N65" s="753"/>
      <c r="O65" s="754">
        <v>3</v>
      </c>
      <c r="P65" s="754"/>
      <c r="Q65" s="834"/>
    </row>
    <row r="66" spans="1:17" s="77" customFormat="1" ht="19.5" customHeight="1">
      <c r="A66" s="84" t="s">
        <v>110</v>
      </c>
      <c r="B66" s="78" t="s">
        <v>195</v>
      </c>
      <c r="C66" s="133"/>
      <c r="D66" s="76"/>
      <c r="E66" s="76"/>
      <c r="F66" s="151"/>
      <c r="G66" s="358">
        <v>6</v>
      </c>
      <c r="H66" s="57"/>
      <c r="I66" s="57"/>
      <c r="J66" s="58"/>
      <c r="K66" s="59"/>
      <c r="L66" s="59"/>
      <c r="M66" s="63"/>
      <c r="N66" s="835"/>
      <c r="O66" s="836"/>
      <c r="P66" s="821"/>
      <c r="Q66" s="834"/>
    </row>
    <row r="67" spans="1:17" s="77" customFormat="1" ht="18.75">
      <c r="A67" s="320"/>
      <c r="B67" s="272" t="s">
        <v>188</v>
      </c>
      <c r="C67" s="346"/>
      <c r="D67" s="327"/>
      <c r="E67" s="327"/>
      <c r="F67" s="359"/>
      <c r="G67" s="360">
        <v>2</v>
      </c>
      <c r="H67" s="69"/>
      <c r="I67" s="330"/>
      <c r="J67" s="361"/>
      <c r="K67" s="362"/>
      <c r="L67" s="362"/>
      <c r="M67" s="363"/>
      <c r="N67" s="793"/>
      <c r="O67" s="794"/>
      <c r="P67" s="837"/>
      <c r="Q67" s="833"/>
    </row>
    <row r="68" spans="1:17" s="77" customFormat="1" ht="18.75">
      <c r="A68" s="341"/>
      <c r="B68" s="125" t="s">
        <v>102</v>
      </c>
      <c r="C68" s="91"/>
      <c r="D68" s="92" t="s">
        <v>83</v>
      </c>
      <c r="E68" s="92"/>
      <c r="F68" s="137"/>
      <c r="G68" s="128">
        <v>4</v>
      </c>
      <c r="H68" s="64">
        <f>G68*30</f>
        <v>120</v>
      </c>
      <c r="I68" s="93">
        <f>SUM(J68:L68)</f>
        <v>54</v>
      </c>
      <c r="J68" s="364">
        <v>36</v>
      </c>
      <c r="K68" s="93">
        <v>18</v>
      </c>
      <c r="L68" s="93"/>
      <c r="M68" s="122">
        <f>H68-I68</f>
        <v>66</v>
      </c>
      <c r="N68" s="800"/>
      <c r="O68" s="802">
        <v>3</v>
      </c>
      <c r="P68" s="801"/>
      <c r="Q68" s="828"/>
    </row>
    <row r="69" spans="1:17" s="77" customFormat="1" ht="18.75">
      <c r="A69" s="341" t="s">
        <v>121</v>
      </c>
      <c r="B69" s="365" t="s">
        <v>196</v>
      </c>
      <c r="C69" s="91"/>
      <c r="D69" s="92"/>
      <c r="E69" s="92"/>
      <c r="F69" s="137" t="s">
        <v>46</v>
      </c>
      <c r="G69" s="129">
        <v>1</v>
      </c>
      <c r="H69" s="64">
        <f>G69*30</f>
        <v>30</v>
      </c>
      <c r="I69" s="93">
        <f>SUM(J69:L69)</f>
        <v>15</v>
      </c>
      <c r="J69" s="364"/>
      <c r="K69" s="93"/>
      <c r="L69" s="93">
        <v>15</v>
      </c>
      <c r="M69" s="122">
        <f>H69-I69</f>
        <v>15</v>
      </c>
      <c r="N69" s="800"/>
      <c r="O69" s="802"/>
      <c r="P69" s="801">
        <v>1</v>
      </c>
      <c r="Q69" s="828"/>
    </row>
    <row r="70" spans="1:23" s="77" customFormat="1" ht="41.25" customHeight="1">
      <c r="A70" s="341" t="s">
        <v>122</v>
      </c>
      <c r="B70" s="220" t="s">
        <v>202</v>
      </c>
      <c r="C70" s="91"/>
      <c r="D70" s="92" t="s">
        <v>138</v>
      </c>
      <c r="E70" s="92"/>
      <c r="F70" s="137"/>
      <c r="G70" s="127">
        <v>3</v>
      </c>
      <c r="H70" s="64"/>
      <c r="I70" s="93"/>
      <c r="J70" s="364"/>
      <c r="K70" s="93"/>
      <c r="L70" s="93"/>
      <c r="M70" s="122"/>
      <c r="N70" s="800"/>
      <c r="O70" s="802"/>
      <c r="P70" s="801"/>
      <c r="Q70" s="828"/>
      <c r="R70" s="77" t="s">
        <v>137</v>
      </c>
      <c r="V70" s="366"/>
      <c r="W70" s="274"/>
    </row>
    <row r="71" spans="1:17" s="77" customFormat="1" ht="19.5" customHeight="1">
      <c r="A71" s="341" t="s">
        <v>123</v>
      </c>
      <c r="B71" s="248" t="s">
        <v>199</v>
      </c>
      <c r="C71" s="217"/>
      <c r="D71" s="218"/>
      <c r="E71" s="218"/>
      <c r="F71" s="367"/>
      <c r="G71" s="127">
        <v>3.5</v>
      </c>
      <c r="H71" s="64"/>
      <c r="I71" s="218"/>
      <c r="J71" s="94"/>
      <c r="K71" s="95"/>
      <c r="L71" s="95"/>
      <c r="M71" s="121"/>
      <c r="N71" s="793"/>
      <c r="O71" s="794"/>
      <c r="P71" s="829"/>
      <c r="Q71" s="795"/>
    </row>
    <row r="72" spans="1:17" s="77" customFormat="1" ht="19.5" customHeight="1">
      <c r="A72" s="350"/>
      <c r="B72" s="368" t="s">
        <v>188</v>
      </c>
      <c r="C72" s="217"/>
      <c r="D72" s="218"/>
      <c r="E72" s="218"/>
      <c r="F72" s="367"/>
      <c r="G72" s="156">
        <v>1</v>
      </c>
      <c r="H72" s="64"/>
      <c r="I72" s="218"/>
      <c r="J72" s="94"/>
      <c r="K72" s="95"/>
      <c r="L72" s="95"/>
      <c r="M72" s="121"/>
      <c r="N72" s="793"/>
      <c r="O72" s="794"/>
      <c r="P72" s="829"/>
      <c r="Q72" s="795"/>
    </row>
    <row r="73" spans="1:17" s="77" customFormat="1" ht="19.5" customHeight="1">
      <c r="A73" s="84"/>
      <c r="B73" s="125" t="s">
        <v>102</v>
      </c>
      <c r="C73" s="135"/>
      <c r="D73" s="96" t="s">
        <v>32</v>
      </c>
      <c r="E73" s="96"/>
      <c r="F73" s="136"/>
      <c r="G73" s="369">
        <v>2.5</v>
      </c>
      <c r="H73" s="64">
        <f>G73*30</f>
        <v>75</v>
      </c>
      <c r="I73" s="97">
        <f>SUM(J73:L73)</f>
        <v>45</v>
      </c>
      <c r="J73" s="94">
        <v>30</v>
      </c>
      <c r="K73" s="95">
        <v>15</v>
      </c>
      <c r="L73" s="95"/>
      <c r="M73" s="121">
        <f>H73-I73</f>
        <v>30</v>
      </c>
      <c r="N73" s="793">
        <v>3</v>
      </c>
      <c r="O73" s="794"/>
      <c r="P73" s="829"/>
      <c r="Q73" s="795"/>
    </row>
    <row r="74" spans="1:17" s="77" customFormat="1" ht="19.5" customHeight="1">
      <c r="A74" s="84" t="s">
        <v>124</v>
      </c>
      <c r="B74" s="125" t="s">
        <v>203</v>
      </c>
      <c r="C74" s="135"/>
      <c r="D74" s="96" t="s">
        <v>194</v>
      </c>
      <c r="E74" s="96"/>
      <c r="F74" s="136"/>
      <c r="G74" s="370">
        <v>4</v>
      </c>
      <c r="H74" s="64"/>
      <c r="I74" s="97"/>
      <c r="J74" s="94"/>
      <c r="K74" s="95"/>
      <c r="L74" s="95"/>
      <c r="M74" s="121"/>
      <c r="N74" s="793"/>
      <c r="O74" s="794"/>
      <c r="P74" s="829"/>
      <c r="Q74" s="795"/>
    </row>
    <row r="75" spans="1:17" s="77" customFormat="1" ht="19.5" customHeight="1">
      <c r="A75" s="84" t="s">
        <v>125</v>
      </c>
      <c r="B75" s="78" t="s">
        <v>209</v>
      </c>
      <c r="C75" s="135"/>
      <c r="D75" s="96"/>
      <c r="E75" s="96"/>
      <c r="F75" s="136"/>
      <c r="G75" s="127">
        <v>3</v>
      </c>
      <c r="H75" s="64"/>
      <c r="I75" s="97"/>
      <c r="J75" s="94"/>
      <c r="K75" s="95"/>
      <c r="L75" s="95"/>
      <c r="M75" s="121"/>
      <c r="N75" s="793"/>
      <c r="O75" s="794"/>
      <c r="P75" s="829"/>
      <c r="Q75" s="795"/>
    </row>
    <row r="76" spans="1:17" s="101" customFormat="1" ht="19.5" customHeight="1">
      <c r="A76" s="84"/>
      <c r="B76" s="125" t="s">
        <v>102</v>
      </c>
      <c r="C76" s="91" t="s">
        <v>46</v>
      </c>
      <c r="D76" s="92"/>
      <c r="E76" s="92"/>
      <c r="F76" s="137"/>
      <c r="G76" s="128">
        <v>3</v>
      </c>
      <c r="H76" s="98">
        <f>G76*30</f>
        <v>90</v>
      </c>
      <c r="I76" s="93">
        <f>SUM(J76:L76)</f>
        <v>45</v>
      </c>
      <c r="J76" s="99">
        <v>30</v>
      </c>
      <c r="K76" s="100">
        <v>15</v>
      </c>
      <c r="L76" s="100"/>
      <c r="M76" s="122">
        <f>H76-I76</f>
        <v>45</v>
      </c>
      <c r="N76" s="812"/>
      <c r="O76" s="813"/>
      <c r="P76" s="838">
        <v>3</v>
      </c>
      <c r="Q76" s="814"/>
    </row>
    <row r="77" spans="1:17" s="77" customFormat="1" ht="19.5" customHeight="1">
      <c r="A77" s="84" t="s">
        <v>126</v>
      </c>
      <c r="B77" s="78" t="s">
        <v>211</v>
      </c>
      <c r="C77" s="133"/>
      <c r="D77" s="76"/>
      <c r="E77" s="76"/>
      <c r="F77" s="138"/>
      <c r="G77" s="129">
        <v>4.5</v>
      </c>
      <c r="H77" s="64"/>
      <c r="I77" s="57"/>
      <c r="J77" s="58"/>
      <c r="K77" s="59"/>
      <c r="L77" s="59"/>
      <c r="M77" s="63"/>
      <c r="N77" s="793"/>
      <c r="O77" s="794"/>
      <c r="P77" s="794"/>
      <c r="Q77" s="795"/>
    </row>
    <row r="78" spans="1:17" s="77" customFormat="1" ht="19.5" customHeight="1">
      <c r="A78" s="84"/>
      <c r="B78" s="125" t="s">
        <v>102</v>
      </c>
      <c r="C78" s="133" t="s">
        <v>46</v>
      </c>
      <c r="D78" s="76"/>
      <c r="E78" s="76"/>
      <c r="F78" s="138"/>
      <c r="G78" s="129">
        <v>4.5</v>
      </c>
      <c r="H78" s="64">
        <f>G78*30</f>
        <v>135</v>
      </c>
      <c r="I78" s="57">
        <f>SUM(J78:L78)</f>
        <v>75</v>
      </c>
      <c r="J78" s="58">
        <v>45</v>
      </c>
      <c r="K78" s="59">
        <v>30</v>
      </c>
      <c r="L78" s="59"/>
      <c r="M78" s="63">
        <f>H78-I78</f>
        <v>60</v>
      </c>
      <c r="N78" s="793"/>
      <c r="O78" s="794"/>
      <c r="P78" s="794">
        <v>5</v>
      </c>
      <c r="Q78" s="795"/>
    </row>
    <row r="79" spans="1:17" s="77" customFormat="1" ht="19.5" customHeight="1">
      <c r="A79" s="84" t="s">
        <v>127</v>
      </c>
      <c r="B79" s="78" t="s">
        <v>213</v>
      </c>
      <c r="C79" s="133"/>
      <c r="D79" s="76"/>
      <c r="E79" s="76"/>
      <c r="F79" s="138"/>
      <c r="G79" s="127">
        <v>3</v>
      </c>
      <c r="H79" s="64"/>
      <c r="I79" s="57"/>
      <c r="J79" s="58"/>
      <c r="K79" s="59"/>
      <c r="L79" s="59"/>
      <c r="M79" s="63"/>
      <c r="N79" s="793"/>
      <c r="O79" s="794"/>
      <c r="P79" s="794"/>
      <c r="Q79" s="795"/>
    </row>
    <row r="80" spans="1:17" s="102" customFormat="1" ht="19.5" customHeight="1">
      <c r="A80" s="84"/>
      <c r="B80" s="125" t="s">
        <v>102</v>
      </c>
      <c r="C80" s="133"/>
      <c r="D80" s="76" t="s">
        <v>46</v>
      </c>
      <c r="E80" s="76"/>
      <c r="F80" s="138"/>
      <c r="G80" s="129">
        <v>3</v>
      </c>
      <c r="H80" s="64">
        <f>G80*30</f>
        <v>90</v>
      </c>
      <c r="I80" s="57">
        <f>SUM(J80:L80)</f>
        <v>45</v>
      </c>
      <c r="J80" s="58">
        <v>30</v>
      </c>
      <c r="K80" s="59">
        <v>15</v>
      </c>
      <c r="L80" s="59"/>
      <c r="M80" s="63">
        <f>H80-I80</f>
        <v>45</v>
      </c>
      <c r="N80" s="793"/>
      <c r="O80" s="794"/>
      <c r="P80" s="794">
        <v>3</v>
      </c>
      <c r="Q80" s="795"/>
    </row>
    <row r="81" spans="1:17" s="102" customFormat="1" ht="19.5" customHeight="1">
      <c r="A81" s="84" t="s">
        <v>145</v>
      </c>
      <c r="B81" s="78" t="s">
        <v>206</v>
      </c>
      <c r="C81" s="139"/>
      <c r="D81" s="104"/>
      <c r="E81" s="104"/>
      <c r="F81" s="371"/>
      <c r="G81" s="131">
        <v>5</v>
      </c>
      <c r="H81" s="69"/>
      <c r="I81" s="107">
        <f aca="true" t="shared" si="1" ref="I81:I87">J81+K81+L81</f>
        <v>0</v>
      </c>
      <c r="J81" s="108"/>
      <c r="K81" s="108"/>
      <c r="L81" s="108"/>
      <c r="M81" s="74"/>
      <c r="N81" s="835"/>
      <c r="O81" s="836"/>
      <c r="P81" s="836"/>
      <c r="Q81" s="839"/>
    </row>
    <row r="82" spans="1:17" s="102" customFormat="1" ht="19.5" customHeight="1">
      <c r="A82" s="84"/>
      <c r="B82" s="78" t="s">
        <v>188</v>
      </c>
      <c r="C82" s="133"/>
      <c r="D82" s="76"/>
      <c r="E82" s="76"/>
      <c r="F82" s="134"/>
      <c r="G82" s="357">
        <v>2</v>
      </c>
      <c r="H82" s="64"/>
      <c r="I82" s="107">
        <f t="shared" si="1"/>
        <v>0</v>
      </c>
      <c r="J82" s="184"/>
      <c r="K82" s="184"/>
      <c r="L82" s="184"/>
      <c r="M82" s="63"/>
      <c r="N82" s="793"/>
      <c r="O82" s="794"/>
      <c r="P82" s="794"/>
      <c r="Q82" s="795"/>
    </row>
    <row r="83" spans="1:17" s="102" customFormat="1" ht="19.5" customHeight="1">
      <c r="A83" s="84"/>
      <c r="B83" s="125" t="s">
        <v>102</v>
      </c>
      <c r="C83" s="133" t="s">
        <v>46</v>
      </c>
      <c r="D83" s="76"/>
      <c r="E83" s="76"/>
      <c r="F83" s="151"/>
      <c r="G83" s="357">
        <v>3</v>
      </c>
      <c r="H83" s="64">
        <f>G83*30</f>
        <v>90</v>
      </c>
      <c r="I83" s="107">
        <f t="shared" si="1"/>
        <v>90</v>
      </c>
      <c r="J83" s="184">
        <v>60</v>
      </c>
      <c r="K83" s="184">
        <v>30</v>
      </c>
      <c r="L83" s="184"/>
      <c r="M83" s="63">
        <f>H83-I83</f>
        <v>0</v>
      </c>
      <c r="N83" s="753"/>
      <c r="O83" s="754"/>
      <c r="P83" s="754">
        <v>6</v>
      </c>
      <c r="Q83" s="755"/>
    </row>
    <row r="84" spans="1:17" s="102" customFormat="1" ht="19.5" customHeight="1">
      <c r="A84" s="84" t="s">
        <v>146</v>
      </c>
      <c r="B84" s="78" t="s">
        <v>207</v>
      </c>
      <c r="C84" s="139"/>
      <c r="D84" s="104"/>
      <c r="E84" s="104"/>
      <c r="F84" s="140">
        <v>4</v>
      </c>
      <c r="G84" s="130">
        <v>1</v>
      </c>
      <c r="H84" s="64">
        <f>G84*30</f>
        <v>30</v>
      </c>
      <c r="I84" s="107">
        <f t="shared" si="1"/>
        <v>13</v>
      </c>
      <c r="J84" s="108"/>
      <c r="K84" s="108"/>
      <c r="L84" s="108">
        <v>13</v>
      </c>
      <c r="M84" s="63">
        <f>H84-I84</f>
        <v>17</v>
      </c>
      <c r="N84" s="840"/>
      <c r="O84" s="841"/>
      <c r="P84" s="841"/>
      <c r="Q84" s="842">
        <v>1</v>
      </c>
    </row>
    <row r="85" spans="1:17" s="102" customFormat="1" ht="19.5" customHeight="1">
      <c r="A85" s="84" t="s">
        <v>231</v>
      </c>
      <c r="B85" s="78" t="s">
        <v>208</v>
      </c>
      <c r="C85" s="139"/>
      <c r="D85" s="104"/>
      <c r="E85" s="104"/>
      <c r="F85" s="140"/>
      <c r="G85" s="130">
        <v>3</v>
      </c>
      <c r="H85" s="64"/>
      <c r="I85" s="107">
        <f t="shared" si="1"/>
        <v>0</v>
      </c>
      <c r="J85" s="108"/>
      <c r="K85" s="108"/>
      <c r="L85" s="108"/>
      <c r="M85" s="63"/>
      <c r="N85" s="840"/>
      <c r="O85" s="841"/>
      <c r="P85" s="841"/>
      <c r="Q85" s="842"/>
    </row>
    <row r="86" spans="1:17" s="102" customFormat="1" ht="19.5" customHeight="1">
      <c r="A86" s="84"/>
      <c r="B86" s="78" t="s">
        <v>188</v>
      </c>
      <c r="C86" s="139"/>
      <c r="D86" s="104"/>
      <c r="E86" s="104"/>
      <c r="F86" s="140"/>
      <c r="G86" s="130">
        <v>1</v>
      </c>
      <c r="H86" s="64"/>
      <c r="I86" s="107">
        <f t="shared" si="1"/>
        <v>0</v>
      </c>
      <c r="J86" s="108"/>
      <c r="K86" s="108"/>
      <c r="L86" s="108"/>
      <c r="M86" s="63"/>
      <c r="N86" s="840"/>
      <c r="O86" s="841"/>
      <c r="P86" s="841"/>
      <c r="Q86" s="842"/>
    </row>
    <row r="87" spans="1:17" s="102" customFormat="1" ht="19.5" customHeight="1">
      <c r="A87" s="84"/>
      <c r="B87" s="125" t="s">
        <v>102</v>
      </c>
      <c r="C87" s="139" t="s">
        <v>85</v>
      </c>
      <c r="D87" s="104"/>
      <c r="E87" s="104"/>
      <c r="F87" s="140"/>
      <c r="G87" s="130">
        <v>2</v>
      </c>
      <c r="H87" s="64">
        <f>G87*30</f>
        <v>60</v>
      </c>
      <c r="I87" s="107">
        <f t="shared" si="1"/>
        <v>26</v>
      </c>
      <c r="J87" s="108">
        <v>13</v>
      </c>
      <c r="K87" s="108">
        <v>13</v>
      </c>
      <c r="L87" s="108"/>
      <c r="M87" s="63">
        <f>H87-I87</f>
        <v>34</v>
      </c>
      <c r="N87" s="840"/>
      <c r="O87" s="841"/>
      <c r="P87" s="841"/>
      <c r="Q87" s="842">
        <v>2</v>
      </c>
    </row>
    <row r="88" spans="1:17" s="102" customFormat="1" ht="19.5" customHeight="1">
      <c r="A88" s="84" t="s">
        <v>232</v>
      </c>
      <c r="B88" s="78" t="s">
        <v>210</v>
      </c>
      <c r="C88" s="139"/>
      <c r="D88" s="104"/>
      <c r="E88" s="104"/>
      <c r="F88" s="140"/>
      <c r="G88" s="130">
        <v>4</v>
      </c>
      <c r="H88" s="64"/>
      <c r="I88" s="107"/>
      <c r="J88" s="108"/>
      <c r="K88" s="108"/>
      <c r="L88" s="108"/>
      <c r="M88" s="63"/>
      <c r="N88" s="840"/>
      <c r="O88" s="841"/>
      <c r="P88" s="841"/>
      <c r="Q88" s="842"/>
    </row>
    <row r="89" spans="1:17" s="102" customFormat="1" ht="19.5" customHeight="1">
      <c r="A89" s="84"/>
      <c r="B89" s="125" t="s">
        <v>102</v>
      </c>
      <c r="C89" s="139" t="s">
        <v>85</v>
      </c>
      <c r="D89" s="104"/>
      <c r="E89" s="104"/>
      <c r="F89" s="140"/>
      <c r="G89" s="130">
        <v>4</v>
      </c>
      <c r="H89" s="64">
        <f>G89*30</f>
        <v>120</v>
      </c>
      <c r="I89" s="107">
        <f>J89+K89+L89</f>
        <v>39</v>
      </c>
      <c r="J89" s="108">
        <v>26</v>
      </c>
      <c r="K89" s="108">
        <v>13</v>
      </c>
      <c r="L89" s="108"/>
      <c r="M89" s="63">
        <f>H89-I89</f>
        <v>81</v>
      </c>
      <c r="N89" s="840"/>
      <c r="O89" s="841"/>
      <c r="P89" s="841"/>
      <c r="Q89" s="842">
        <v>3</v>
      </c>
    </row>
    <row r="90" spans="1:17" s="102" customFormat="1" ht="19.5" customHeight="1">
      <c r="A90" s="84" t="s">
        <v>233</v>
      </c>
      <c r="B90" s="78" t="s">
        <v>204</v>
      </c>
      <c r="C90" s="139"/>
      <c r="D90" s="104"/>
      <c r="E90" s="104"/>
      <c r="F90" s="140"/>
      <c r="G90" s="131">
        <v>8</v>
      </c>
      <c r="H90" s="69"/>
      <c r="I90" s="111"/>
      <c r="J90" s="108"/>
      <c r="K90" s="108"/>
      <c r="L90" s="108"/>
      <c r="M90" s="74"/>
      <c r="N90" s="840"/>
      <c r="O90" s="841"/>
      <c r="P90" s="841"/>
      <c r="Q90" s="842"/>
    </row>
    <row r="91" spans="1:17" s="114" customFormat="1" ht="19.5" customHeight="1" thickBot="1">
      <c r="A91" s="144"/>
      <c r="B91" s="145" t="s">
        <v>102</v>
      </c>
      <c r="C91" s="141" t="s">
        <v>85</v>
      </c>
      <c r="D91" s="142"/>
      <c r="E91" s="142"/>
      <c r="F91" s="143"/>
      <c r="G91" s="132">
        <v>8</v>
      </c>
      <c r="H91" s="98">
        <f>G91*30</f>
        <v>240</v>
      </c>
      <c r="I91" s="112">
        <f>SUM(J91:L91)</f>
        <v>52</v>
      </c>
      <c r="J91" s="113">
        <v>26</v>
      </c>
      <c r="K91" s="113">
        <v>26</v>
      </c>
      <c r="L91" s="113"/>
      <c r="M91" s="81">
        <f>H91-I91</f>
        <v>188</v>
      </c>
      <c r="N91" s="843"/>
      <c r="O91" s="844"/>
      <c r="P91" s="844"/>
      <c r="Q91" s="845">
        <v>4</v>
      </c>
    </row>
    <row r="92" spans="1:17" s="114" customFormat="1" ht="19.5" customHeight="1" thickBot="1">
      <c r="A92" s="1119" t="s">
        <v>229</v>
      </c>
      <c r="B92" s="1145"/>
      <c r="C92" s="372"/>
      <c r="D92" s="310"/>
      <c r="E92" s="310"/>
      <c r="F92" s="373"/>
      <c r="G92" s="374">
        <f>G53+G54+G55+G57+G61+G64+G67+G70+G72+G74+G82+G86</f>
        <v>33.5</v>
      </c>
      <c r="H92" s="375"/>
      <c r="I92" s="376"/>
      <c r="J92" s="377"/>
      <c r="K92" s="377"/>
      <c r="L92" s="377"/>
      <c r="M92" s="378"/>
      <c r="N92" s="846"/>
      <c r="O92" s="847"/>
      <c r="P92" s="848"/>
      <c r="Q92" s="849"/>
    </row>
    <row r="93" spans="1:17" s="77" customFormat="1" ht="19.5" customHeight="1" thickBot="1">
      <c r="A93" s="1119" t="s">
        <v>103</v>
      </c>
      <c r="B93" s="1145"/>
      <c r="C93" s="380"/>
      <c r="D93" s="310"/>
      <c r="E93" s="310"/>
      <c r="F93" s="317">
        <f>G53+G54+G55+G56+G59+G60+G63+G66+G69+G70+G71+G74+G75+G77+G79+G81+G84+G85+G88+G90</f>
        <v>82.5</v>
      </c>
      <c r="G93" s="315">
        <f>G58+G59+G62+G65+G68+G69+G73+G76+G78+G80+G83+G84+G87+G89+G91</f>
        <v>49</v>
      </c>
      <c r="H93" s="318">
        <f aca="true" t="shared" si="2" ref="H93:Q93">SUM(H53:H91)</f>
        <v>1470</v>
      </c>
      <c r="I93" s="318">
        <f t="shared" si="2"/>
        <v>700</v>
      </c>
      <c r="J93" s="318">
        <f t="shared" si="2"/>
        <v>413</v>
      </c>
      <c r="K93" s="318">
        <f t="shared" si="2"/>
        <v>241</v>
      </c>
      <c r="L93" s="318">
        <f t="shared" si="2"/>
        <v>46</v>
      </c>
      <c r="M93" s="318">
        <f t="shared" si="2"/>
        <v>770</v>
      </c>
      <c r="N93" s="850">
        <f t="shared" si="2"/>
        <v>8</v>
      </c>
      <c r="O93" s="850">
        <f t="shared" si="2"/>
        <v>10</v>
      </c>
      <c r="P93" s="850">
        <f t="shared" si="2"/>
        <v>18</v>
      </c>
      <c r="Q93" s="850">
        <f t="shared" si="2"/>
        <v>10</v>
      </c>
    </row>
    <row r="94" spans="1:17" s="77" customFormat="1" ht="19.5" customHeight="1" thickBot="1">
      <c r="A94" s="1179" t="s">
        <v>261</v>
      </c>
      <c r="B94" s="1180"/>
      <c r="C94" s="1180"/>
      <c r="D94" s="1180"/>
      <c r="E94" s="1180"/>
      <c r="F94" s="1180"/>
      <c r="G94" s="1180"/>
      <c r="H94" s="1181"/>
      <c r="I94" s="1181"/>
      <c r="J94" s="1181"/>
      <c r="K94" s="1181"/>
      <c r="L94" s="1181"/>
      <c r="M94" s="1181"/>
      <c r="N94" s="1181"/>
      <c r="O94" s="1181"/>
      <c r="P94" s="1181"/>
      <c r="Q94" s="1182"/>
    </row>
    <row r="95" spans="1:17" s="77" customFormat="1" ht="19.5" customHeight="1">
      <c r="A95" s="382" t="s">
        <v>68</v>
      </c>
      <c r="B95" s="383" t="s">
        <v>257</v>
      </c>
      <c r="C95" s="384"/>
      <c r="D95" s="385"/>
      <c r="E95" s="385"/>
      <c r="F95" s="386"/>
      <c r="G95" s="387" t="s">
        <v>169</v>
      </c>
      <c r="H95" s="384"/>
      <c r="I95" s="385"/>
      <c r="J95" s="385"/>
      <c r="K95" s="385"/>
      <c r="L95" s="385"/>
      <c r="M95" s="386"/>
      <c r="N95" s="851"/>
      <c r="O95" s="852"/>
      <c r="P95" s="852"/>
      <c r="Q95" s="853"/>
    </row>
    <row r="96" spans="1:17" s="77" customFormat="1" ht="19.5" customHeight="1">
      <c r="A96" s="388" t="s">
        <v>128</v>
      </c>
      <c r="B96" s="356" t="s">
        <v>258</v>
      </c>
      <c r="C96" s="389"/>
      <c r="D96" s="149"/>
      <c r="E96" s="149"/>
      <c r="F96" s="390"/>
      <c r="G96" s="391" t="s">
        <v>169</v>
      </c>
      <c r="H96" s="389"/>
      <c r="I96" s="149"/>
      <c r="J96" s="149"/>
      <c r="K96" s="149"/>
      <c r="L96" s="149"/>
      <c r="M96" s="390"/>
      <c r="N96" s="854"/>
      <c r="O96" s="855"/>
      <c r="P96" s="855"/>
      <c r="Q96" s="856"/>
    </row>
    <row r="97" spans="1:17" s="77" customFormat="1" ht="19.5" customHeight="1">
      <c r="A97" s="388" t="s">
        <v>129</v>
      </c>
      <c r="B97" s="356" t="s">
        <v>259</v>
      </c>
      <c r="C97" s="389"/>
      <c r="D97" s="84"/>
      <c r="E97" s="149"/>
      <c r="F97" s="390"/>
      <c r="G97" s="391" t="s">
        <v>169</v>
      </c>
      <c r="H97" s="389"/>
      <c r="I97" s="149"/>
      <c r="J97" s="149"/>
      <c r="K97" s="149"/>
      <c r="L97" s="149"/>
      <c r="M97" s="390"/>
      <c r="N97" s="857"/>
      <c r="O97" s="858"/>
      <c r="P97" s="858"/>
      <c r="Q97" s="859"/>
    </row>
    <row r="98" spans="1:17" s="102" customFormat="1" ht="19.5" customHeight="1" thickBot="1">
      <c r="A98" s="388" t="s">
        <v>130</v>
      </c>
      <c r="B98" s="394" t="s">
        <v>23</v>
      </c>
      <c r="C98" s="395"/>
      <c r="D98" s="396">
        <v>4</v>
      </c>
      <c r="E98" s="396"/>
      <c r="F98" s="397"/>
      <c r="G98" s="398">
        <v>4.5</v>
      </c>
      <c r="H98" s="399">
        <f>G98*30</f>
        <v>135</v>
      </c>
      <c r="I98" s="1116"/>
      <c r="J98" s="1117"/>
      <c r="K98" s="1117"/>
      <c r="L98" s="1117"/>
      <c r="M98" s="1118"/>
      <c r="N98" s="860"/>
      <c r="O98" s="861"/>
      <c r="P98" s="861"/>
      <c r="Q98" s="862"/>
    </row>
    <row r="99" spans="1:17" s="402" customFormat="1" ht="19.5" customHeight="1" thickBot="1">
      <c r="A99" s="1119" t="s">
        <v>147</v>
      </c>
      <c r="B99" s="1120"/>
      <c r="C99" s="1120"/>
      <c r="D99" s="1120"/>
      <c r="E99" s="1120"/>
      <c r="F99" s="1120"/>
      <c r="G99" s="1120"/>
      <c r="H99" s="1120"/>
      <c r="I99" s="1120"/>
      <c r="J99" s="1120"/>
      <c r="K99" s="1120"/>
      <c r="L99" s="1120"/>
      <c r="M99" s="1120"/>
      <c r="N99" s="1121"/>
      <c r="O99" s="1121"/>
      <c r="P99" s="1121"/>
      <c r="Q99" s="1122"/>
    </row>
    <row r="100" spans="1:17" s="402" customFormat="1" ht="19.5" customHeight="1" thickBot="1">
      <c r="A100" s="403" t="s">
        <v>131</v>
      </c>
      <c r="B100" s="404" t="s">
        <v>148</v>
      </c>
      <c r="C100" s="405"/>
      <c r="D100" s="406"/>
      <c r="E100" s="406"/>
      <c r="F100" s="407">
        <v>4</v>
      </c>
      <c r="G100" s="408">
        <v>7.5</v>
      </c>
      <c r="H100" s="409">
        <f>G100*30</f>
        <v>225</v>
      </c>
      <c r="I100" s="1157"/>
      <c r="J100" s="1158"/>
      <c r="K100" s="1158"/>
      <c r="L100" s="1158"/>
      <c r="M100" s="1158"/>
      <c r="N100" s="863"/>
      <c r="O100" s="864"/>
      <c r="P100" s="864"/>
      <c r="Q100" s="865"/>
    </row>
    <row r="101" spans="1:17" s="402" customFormat="1" ht="19.5" customHeight="1" thickBot="1">
      <c r="A101" s="1188" t="s">
        <v>192</v>
      </c>
      <c r="B101" s="1189"/>
      <c r="C101" s="412"/>
      <c r="D101" s="413"/>
      <c r="E101" s="413"/>
      <c r="F101" s="412"/>
      <c r="G101" s="414">
        <f>G95+G96+G97</f>
        <v>27</v>
      </c>
      <c r="H101" s="415"/>
      <c r="I101" s="416"/>
      <c r="J101" s="416"/>
      <c r="K101" s="416"/>
      <c r="L101" s="416"/>
      <c r="M101" s="417"/>
      <c r="N101" s="866"/>
      <c r="O101" s="867"/>
      <c r="P101" s="867"/>
      <c r="Q101" s="868"/>
    </row>
    <row r="102" spans="1:17" s="402" customFormat="1" ht="19.5" customHeight="1" thickBot="1">
      <c r="A102" s="1159" t="s">
        <v>103</v>
      </c>
      <c r="B102" s="1160"/>
      <c r="C102" s="420"/>
      <c r="D102" s="421"/>
      <c r="E102" s="421"/>
      <c r="F102" s="422"/>
      <c r="G102" s="414">
        <f>G98+G100</f>
        <v>12</v>
      </c>
      <c r="H102" s="423">
        <f>G102*30</f>
        <v>360</v>
      </c>
      <c r="I102" s="416"/>
      <c r="J102" s="416"/>
      <c r="K102" s="416"/>
      <c r="L102" s="416"/>
      <c r="M102" s="417"/>
      <c r="N102" s="866"/>
      <c r="O102" s="867"/>
      <c r="P102" s="867"/>
      <c r="Q102" s="868"/>
    </row>
    <row r="103" spans="1:17" s="402" customFormat="1" ht="19.5" customHeight="1" thickBot="1">
      <c r="A103" s="1170" t="s">
        <v>250</v>
      </c>
      <c r="B103" s="1171"/>
      <c r="C103" s="424"/>
      <c r="D103" s="425"/>
      <c r="E103" s="425"/>
      <c r="F103" s="426"/>
      <c r="G103" s="427">
        <f aca="true" t="shared" si="3" ref="G103:Q103">G49+G93+G102</f>
        <v>90</v>
      </c>
      <c r="H103" s="428">
        <f t="shared" si="3"/>
        <v>2700</v>
      </c>
      <c r="I103" s="428">
        <f t="shared" si="3"/>
        <v>1140</v>
      </c>
      <c r="J103" s="428">
        <f t="shared" si="3"/>
        <v>661</v>
      </c>
      <c r="K103" s="428">
        <f t="shared" si="3"/>
        <v>320</v>
      </c>
      <c r="L103" s="428">
        <f t="shared" si="3"/>
        <v>144</v>
      </c>
      <c r="M103" s="428">
        <f t="shared" si="3"/>
        <v>1185</v>
      </c>
      <c r="N103" s="869">
        <f t="shared" si="3"/>
        <v>24</v>
      </c>
      <c r="O103" s="870">
        <f t="shared" si="3"/>
        <v>16.5</v>
      </c>
      <c r="P103" s="870">
        <f t="shared" si="3"/>
        <v>18</v>
      </c>
      <c r="Q103" s="871">
        <f t="shared" si="3"/>
        <v>16</v>
      </c>
    </row>
    <row r="104" spans="1:17" s="402" customFormat="1" ht="19.5" customHeight="1" thickBot="1">
      <c r="A104" s="1170" t="s">
        <v>230</v>
      </c>
      <c r="B104" s="1171"/>
      <c r="C104" s="424"/>
      <c r="D104" s="425"/>
      <c r="E104" s="425"/>
      <c r="F104" s="426"/>
      <c r="G104" s="427">
        <f>G48+G92+G101</f>
        <v>120</v>
      </c>
      <c r="H104" s="428"/>
      <c r="I104" s="429"/>
      <c r="J104" s="429"/>
      <c r="K104" s="429"/>
      <c r="L104" s="429"/>
      <c r="M104" s="430"/>
      <c r="N104" s="872"/>
      <c r="O104" s="873"/>
      <c r="P104" s="873"/>
      <c r="Q104" s="874"/>
    </row>
    <row r="105" spans="1:17" s="77" customFormat="1" ht="19.5" customHeight="1" thickBot="1">
      <c r="A105" s="1097" t="s">
        <v>114</v>
      </c>
      <c r="B105" s="1098"/>
      <c r="C105" s="1098"/>
      <c r="D105" s="1098"/>
      <c r="E105" s="1098"/>
      <c r="F105" s="1098"/>
      <c r="G105" s="1098"/>
      <c r="H105" s="1098"/>
      <c r="I105" s="1098"/>
      <c r="J105" s="1098"/>
      <c r="K105" s="1098"/>
      <c r="L105" s="1098"/>
      <c r="M105" s="1098"/>
      <c r="N105" s="1098"/>
      <c r="O105" s="1098"/>
      <c r="P105" s="1098"/>
      <c r="Q105" s="1099"/>
    </row>
    <row r="106" spans="1:17" s="101" customFormat="1" ht="19.5" customHeight="1" thickBot="1">
      <c r="A106" s="1139" t="s">
        <v>115</v>
      </c>
      <c r="B106" s="1140"/>
      <c r="C106" s="1140"/>
      <c r="D106" s="1140"/>
      <c r="E106" s="1140"/>
      <c r="F106" s="1140"/>
      <c r="G106" s="1140"/>
      <c r="H106" s="1140"/>
      <c r="I106" s="1140"/>
      <c r="J106" s="1140"/>
      <c r="K106" s="1140"/>
      <c r="L106" s="1140"/>
      <c r="M106" s="1140"/>
      <c r="N106" s="1140"/>
      <c r="O106" s="1140"/>
      <c r="P106" s="1140"/>
      <c r="Q106" s="1141"/>
    </row>
    <row r="107" spans="1:17" s="101" customFormat="1" ht="19.5" customHeight="1">
      <c r="A107" s="1079" t="s">
        <v>149</v>
      </c>
      <c r="B107" s="1080"/>
      <c r="C107" s="178"/>
      <c r="D107" s="179">
        <v>2</v>
      </c>
      <c r="E107" s="179"/>
      <c r="F107" s="180"/>
      <c r="G107" s="433">
        <v>4</v>
      </c>
      <c r="H107" s="115">
        <f>G107*30</f>
        <v>120</v>
      </c>
      <c r="I107" s="116">
        <f>J107+K107+L107</f>
        <v>54</v>
      </c>
      <c r="J107" s="72">
        <v>36</v>
      </c>
      <c r="K107" s="73"/>
      <c r="L107" s="73">
        <v>18</v>
      </c>
      <c r="M107" s="74">
        <f>H107-I107</f>
        <v>66</v>
      </c>
      <c r="N107" s="875"/>
      <c r="O107" s="876">
        <v>3</v>
      </c>
      <c r="P107" s="876"/>
      <c r="Q107" s="767"/>
    </row>
    <row r="108" spans="1:17" s="101" customFormat="1" ht="19.5" customHeight="1" thickBot="1">
      <c r="A108" s="1081" t="s">
        <v>150</v>
      </c>
      <c r="B108" s="1082"/>
      <c r="C108" s="434"/>
      <c r="D108" s="113">
        <v>3</v>
      </c>
      <c r="E108" s="113"/>
      <c r="F108" s="435"/>
      <c r="G108" s="436">
        <v>3</v>
      </c>
      <c r="H108" s="354">
        <f>G108*30</f>
        <v>90</v>
      </c>
      <c r="I108" s="355">
        <f>J108+K108+L108</f>
        <v>45</v>
      </c>
      <c r="J108" s="304">
        <v>30</v>
      </c>
      <c r="K108" s="305"/>
      <c r="L108" s="305">
        <v>15</v>
      </c>
      <c r="M108" s="81">
        <f>H108-I108</f>
        <v>45</v>
      </c>
      <c r="N108" s="812"/>
      <c r="O108" s="877"/>
      <c r="P108" s="877">
        <v>2</v>
      </c>
      <c r="Q108" s="878"/>
    </row>
    <row r="109" spans="1:17" s="444" customFormat="1" ht="19.5" customHeight="1" thickBot="1">
      <c r="A109" s="437"/>
      <c r="B109" s="438" t="s">
        <v>154</v>
      </c>
      <c r="C109" s="437"/>
      <c r="D109" s="439"/>
      <c r="E109" s="439"/>
      <c r="F109" s="440"/>
      <c r="G109" s="441">
        <f>G107+G108</f>
        <v>7</v>
      </c>
      <c r="H109" s="437">
        <f aca="true" t="shared" si="4" ref="H109:M109">H107+H108</f>
        <v>210</v>
      </c>
      <c r="I109" s="439">
        <f t="shared" si="4"/>
        <v>99</v>
      </c>
      <c r="J109" s="439">
        <f t="shared" si="4"/>
        <v>66</v>
      </c>
      <c r="K109" s="439">
        <f t="shared" si="4"/>
        <v>0</v>
      </c>
      <c r="L109" s="439">
        <f t="shared" si="4"/>
        <v>33</v>
      </c>
      <c r="M109" s="442">
        <f t="shared" si="4"/>
        <v>111</v>
      </c>
      <c r="N109" s="879"/>
      <c r="O109" s="880">
        <v>3</v>
      </c>
      <c r="P109" s="880">
        <v>2</v>
      </c>
      <c r="Q109" s="881"/>
    </row>
    <row r="110" spans="1:17" s="77" customFormat="1" ht="19.5" customHeight="1">
      <c r="A110" s="117" t="s">
        <v>155</v>
      </c>
      <c r="B110" s="118" t="s">
        <v>183</v>
      </c>
      <c r="C110" s="103"/>
      <c r="D110" s="73">
        <v>2</v>
      </c>
      <c r="E110" s="73"/>
      <c r="F110" s="105"/>
      <c r="G110" s="106">
        <v>4</v>
      </c>
      <c r="H110" s="115">
        <f aca="true" t="shared" si="5" ref="H110:H120">G110*30</f>
        <v>120</v>
      </c>
      <c r="I110" s="116">
        <f aca="true" t="shared" si="6" ref="I110:I120">J110+K110+L110</f>
        <v>45</v>
      </c>
      <c r="J110" s="72">
        <v>30</v>
      </c>
      <c r="K110" s="73"/>
      <c r="L110" s="73">
        <v>15</v>
      </c>
      <c r="M110" s="74">
        <f aca="true" t="shared" si="7" ref="M110:M120">H110-I110</f>
        <v>75</v>
      </c>
      <c r="N110" s="835"/>
      <c r="O110" s="836">
        <v>3</v>
      </c>
      <c r="P110" s="836"/>
      <c r="Q110" s="839"/>
    </row>
    <row r="111" spans="1:17" s="77" customFormat="1" ht="19.5" customHeight="1">
      <c r="A111" s="119" t="s">
        <v>90</v>
      </c>
      <c r="B111" s="120" t="s">
        <v>184</v>
      </c>
      <c r="C111" s="89"/>
      <c r="D111" s="59">
        <v>2</v>
      </c>
      <c r="E111" s="59"/>
      <c r="F111" s="85"/>
      <c r="G111" s="62">
        <v>4</v>
      </c>
      <c r="H111" s="86">
        <f t="shared" si="5"/>
        <v>120</v>
      </c>
      <c r="I111" s="87">
        <f t="shared" si="6"/>
        <v>45</v>
      </c>
      <c r="J111" s="58">
        <v>30</v>
      </c>
      <c r="K111" s="59"/>
      <c r="L111" s="59">
        <v>15</v>
      </c>
      <c r="M111" s="63">
        <f t="shared" si="7"/>
        <v>75</v>
      </c>
      <c r="N111" s="793"/>
      <c r="O111" s="794">
        <v>3</v>
      </c>
      <c r="P111" s="794"/>
      <c r="Q111" s="795"/>
    </row>
    <row r="112" spans="1:17" s="77" customFormat="1" ht="19.5" customHeight="1">
      <c r="A112" s="119" t="s">
        <v>157</v>
      </c>
      <c r="B112" s="445" t="s">
        <v>170</v>
      </c>
      <c r="C112" s="89"/>
      <c r="D112" s="59">
        <v>2</v>
      </c>
      <c r="E112" s="59"/>
      <c r="F112" s="85"/>
      <c r="G112" s="62">
        <v>4</v>
      </c>
      <c r="H112" s="86">
        <f t="shared" si="5"/>
        <v>120</v>
      </c>
      <c r="I112" s="87">
        <f t="shared" si="6"/>
        <v>30</v>
      </c>
      <c r="J112" s="58">
        <v>15</v>
      </c>
      <c r="K112" s="59"/>
      <c r="L112" s="59">
        <v>15</v>
      </c>
      <c r="M112" s="63">
        <f t="shared" si="7"/>
        <v>90</v>
      </c>
      <c r="N112" s="793"/>
      <c r="O112" s="794"/>
      <c r="P112" s="794">
        <v>2</v>
      </c>
      <c r="Q112" s="795"/>
    </row>
    <row r="113" spans="1:17" s="77" customFormat="1" ht="19.5" customHeight="1">
      <c r="A113" s="119" t="s">
        <v>158</v>
      </c>
      <c r="B113" s="446" t="s">
        <v>171</v>
      </c>
      <c r="C113" s="89"/>
      <c r="D113" s="59">
        <v>3</v>
      </c>
      <c r="E113" s="59"/>
      <c r="F113" s="85"/>
      <c r="G113" s="62">
        <v>3</v>
      </c>
      <c r="H113" s="86">
        <f t="shared" si="5"/>
        <v>90</v>
      </c>
      <c r="I113" s="87">
        <f t="shared" si="6"/>
        <v>30</v>
      </c>
      <c r="J113" s="58">
        <v>15</v>
      </c>
      <c r="K113" s="59"/>
      <c r="L113" s="59">
        <v>15</v>
      </c>
      <c r="M113" s="63">
        <f t="shared" si="7"/>
        <v>60</v>
      </c>
      <c r="N113" s="793"/>
      <c r="O113" s="794"/>
      <c r="P113" s="794">
        <v>2</v>
      </c>
      <c r="Q113" s="795"/>
    </row>
    <row r="114" spans="1:17" s="77" customFormat="1" ht="19.5" customHeight="1">
      <c r="A114" s="119" t="s">
        <v>159</v>
      </c>
      <c r="B114" s="446" t="s">
        <v>172</v>
      </c>
      <c r="C114" s="89"/>
      <c r="D114" s="59">
        <v>3</v>
      </c>
      <c r="E114" s="59"/>
      <c r="F114" s="85"/>
      <c r="G114" s="62">
        <v>3</v>
      </c>
      <c r="H114" s="86">
        <f t="shared" si="5"/>
        <v>90</v>
      </c>
      <c r="I114" s="87">
        <f t="shared" si="6"/>
        <v>30</v>
      </c>
      <c r="J114" s="58">
        <v>15</v>
      </c>
      <c r="K114" s="59"/>
      <c r="L114" s="59">
        <v>15</v>
      </c>
      <c r="M114" s="63">
        <f t="shared" si="7"/>
        <v>60</v>
      </c>
      <c r="N114" s="793"/>
      <c r="O114" s="794"/>
      <c r="P114" s="794">
        <v>2</v>
      </c>
      <c r="Q114" s="795"/>
    </row>
    <row r="115" spans="1:17" s="77" customFormat="1" ht="19.5" customHeight="1">
      <c r="A115" s="119" t="s">
        <v>176</v>
      </c>
      <c r="B115" s="446" t="s">
        <v>173</v>
      </c>
      <c r="C115" s="89"/>
      <c r="D115" s="59">
        <v>3</v>
      </c>
      <c r="E115" s="59"/>
      <c r="F115" s="85"/>
      <c r="G115" s="62">
        <v>3</v>
      </c>
      <c r="H115" s="86">
        <f t="shared" si="5"/>
        <v>90</v>
      </c>
      <c r="I115" s="87">
        <f t="shared" si="6"/>
        <v>30</v>
      </c>
      <c r="J115" s="58">
        <v>15</v>
      </c>
      <c r="K115" s="59"/>
      <c r="L115" s="59">
        <v>15</v>
      </c>
      <c r="M115" s="63">
        <f t="shared" si="7"/>
        <v>60</v>
      </c>
      <c r="N115" s="793"/>
      <c r="O115" s="794"/>
      <c r="P115" s="794">
        <v>2</v>
      </c>
      <c r="Q115" s="795"/>
    </row>
    <row r="116" spans="1:17" s="77" customFormat="1" ht="19.5" customHeight="1">
      <c r="A116" s="119" t="s">
        <v>177</v>
      </c>
      <c r="B116" s="446" t="s">
        <v>174</v>
      </c>
      <c r="C116" s="89"/>
      <c r="D116" s="59">
        <v>3</v>
      </c>
      <c r="E116" s="59"/>
      <c r="F116" s="85"/>
      <c r="G116" s="62">
        <v>3</v>
      </c>
      <c r="H116" s="86">
        <f t="shared" si="5"/>
        <v>90</v>
      </c>
      <c r="I116" s="87">
        <f t="shared" si="6"/>
        <v>30</v>
      </c>
      <c r="J116" s="58">
        <v>15</v>
      </c>
      <c r="K116" s="59"/>
      <c r="L116" s="59">
        <v>15</v>
      </c>
      <c r="M116" s="63">
        <f t="shared" si="7"/>
        <v>60</v>
      </c>
      <c r="N116" s="793"/>
      <c r="O116" s="794"/>
      <c r="P116" s="794">
        <v>2</v>
      </c>
      <c r="Q116" s="795"/>
    </row>
    <row r="117" spans="1:17" s="77" customFormat="1" ht="19.5" customHeight="1">
      <c r="A117" s="119" t="s">
        <v>178</v>
      </c>
      <c r="B117" s="447" t="s">
        <v>175</v>
      </c>
      <c r="C117" s="89"/>
      <c r="D117" s="59">
        <v>3</v>
      </c>
      <c r="E117" s="59"/>
      <c r="F117" s="85"/>
      <c r="G117" s="62">
        <v>3</v>
      </c>
      <c r="H117" s="86">
        <f t="shared" si="5"/>
        <v>90</v>
      </c>
      <c r="I117" s="87">
        <f t="shared" si="6"/>
        <v>30</v>
      </c>
      <c r="J117" s="58">
        <v>15</v>
      </c>
      <c r="K117" s="59"/>
      <c r="L117" s="59">
        <v>15</v>
      </c>
      <c r="M117" s="63">
        <f t="shared" si="7"/>
        <v>60</v>
      </c>
      <c r="N117" s="793"/>
      <c r="O117" s="794"/>
      <c r="P117" s="794">
        <v>2</v>
      </c>
      <c r="Q117" s="795"/>
    </row>
    <row r="118" spans="1:17" s="77" customFormat="1" ht="19.5" customHeight="1">
      <c r="A118" s="448" t="s">
        <v>253</v>
      </c>
      <c r="B118" s="447" t="s">
        <v>255</v>
      </c>
      <c r="C118" s="299"/>
      <c r="D118" s="59">
        <v>3</v>
      </c>
      <c r="E118" s="59"/>
      <c r="F118" s="85"/>
      <c r="G118" s="62">
        <v>3</v>
      </c>
      <c r="H118" s="86">
        <f t="shared" si="5"/>
        <v>90</v>
      </c>
      <c r="I118" s="87">
        <f t="shared" si="6"/>
        <v>30</v>
      </c>
      <c r="J118" s="58">
        <v>15</v>
      </c>
      <c r="K118" s="59"/>
      <c r="L118" s="59">
        <v>15</v>
      </c>
      <c r="M118" s="63">
        <f t="shared" si="7"/>
        <v>60</v>
      </c>
      <c r="N118" s="793"/>
      <c r="O118" s="794"/>
      <c r="P118" s="794">
        <v>2</v>
      </c>
      <c r="Q118" s="814"/>
    </row>
    <row r="119" spans="1:17" s="77" customFormat="1" ht="19.5" customHeight="1">
      <c r="A119" s="448" t="s">
        <v>254</v>
      </c>
      <c r="B119" s="447" t="s">
        <v>256</v>
      </c>
      <c r="C119" s="299"/>
      <c r="D119" s="59">
        <v>3</v>
      </c>
      <c r="E119" s="59"/>
      <c r="F119" s="85"/>
      <c r="G119" s="62">
        <v>3</v>
      </c>
      <c r="H119" s="86">
        <f t="shared" si="5"/>
        <v>90</v>
      </c>
      <c r="I119" s="87">
        <f t="shared" si="6"/>
        <v>30</v>
      </c>
      <c r="J119" s="58">
        <v>15</v>
      </c>
      <c r="K119" s="59"/>
      <c r="L119" s="59">
        <v>15</v>
      </c>
      <c r="M119" s="63">
        <f t="shared" si="7"/>
        <v>60</v>
      </c>
      <c r="N119" s="793"/>
      <c r="O119" s="794"/>
      <c r="P119" s="794">
        <v>2</v>
      </c>
      <c r="Q119" s="814"/>
    </row>
    <row r="120" spans="1:17" s="195" customFormat="1" ht="19.5" customHeight="1" thickBot="1">
      <c r="A120" s="448"/>
      <c r="B120" s="449" t="s">
        <v>156</v>
      </c>
      <c r="C120" s="450"/>
      <c r="D120" s="59">
        <v>3</v>
      </c>
      <c r="E120" s="59"/>
      <c r="F120" s="85"/>
      <c r="G120" s="62">
        <v>3</v>
      </c>
      <c r="H120" s="86">
        <f t="shared" si="5"/>
        <v>90</v>
      </c>
      <c r="I120" s="87">
        <f t="shared" si="6"/>
        <v>30</v>
      </c>
      <c r="J120" s="58">
        <v>15</v>
      </c>
      <c r="K120" s="59"/>
      <c r="L120" s="59">
        <v>15</v>
      </c>
      <c r="M120" s="63">
        <f t="shared" si="7"/>
        <v>60</v>
      </c>
      <c r="N120" s="793"/>
      <c r="O120" s="794"/>
      <c r="P120" s="794">
        <v>2</v>
      </c>
      <c r="Q120" s="882"/>
    </row>
    <row r="121" spans="1:17" s="77" customFormat="1" ht="19.5" customHeight="1" thickBot="1">
      <c r="A121" s="1174" t="s">
        <v>117</v>
      </c>
      <c r="B121" s="1175"/>
      <c r="C121" s="1175"/>
      <c r="D121" s="1175"/>
      <c r="E121" s="1175"/>
      <c r="F121" s="1175"/>
      <c r="G121" s="1175"/>
      <c r="H121" s="1175"/>
      <c r="I121" s="1175"/>
      <c r="J121" s="1175"/>
      <c r="K121" s="1175"/>
      <c r="L121" s="1175"/>
      <c r="M121" s="1175"/>
      <c r="N121" s="1175"/>
      <c r="O121" s="1175"/>
      <c r="P121" s="1175"/>
      <c r="Q121" s="1176"/>
    </row>
    <row r="122" spans="1:17" s="77" customFormat="1" ht="19.5" customHeight="1">
      <c r="A122" s="1111" t="s">
        <v>152</v>
      </c>
      <c r="B122" s="1080"/>
      <c r="C122" s="103"/>
      <c r="D122" s="73">
        <v>1</v>
      </c>
      <c r="E122" s="73"/>
      <c r="F122" s="105"/>
      <c r="G122" s="106">
        <v>7</v>
      </c>
      <c r="H122" s="115">
        <f>G122*30</f>
        <v>210</v>
      </c>
      <c r="I122" s="116">
        <f>J122+K122+L122</f>
        <v>60</v>
      </c>
      <c r="J122" s="72">
        <v>30</v>
      </c>
      <c r="K122" s="73">
        <v>30</v>
      </c>
      <c r="L122" s="73"/>
      <c r="M122" s="74">
        <f>H122-I122</f>
        <v>150</v>
      </c>
      <c r="N122" s="835">
        <v>4</v>
      </c>
      <c r="O122" s="836"/>
      <c r="P122" s="836"/>
      <c r="Q122" s="839"/>
    </row>
    <row r="123" spans="1:17" s="77" customFormat="1" ht="19.5" customHeight="1">
      <c r="A123" s="1112" t="s">
        <v>149</v>
      </c>
      <c r="B123" s="1113"/>
      <c r="C123" s="451"/>
      <c r="D123" s="57">
        <v>2</v>
      </c>
      <c r="E123" s="57"/>
      <c r="F123" s="60"/>
      <c r="G123" s="62">
        <v>6</v>
      </c>
      <c r="H123" s="86">
        <f>G123*30</f>
        <v>180</v>
      </c>
      <c r="I123" s="87">
        <f>J123+K123+L123</f>
        <v>72</v>
      </c>
      <c r="J123" s="58">
        <v>36</v>
      </c>
      <c r="K123" s="59">
        <v>36</v>
      </c>
      <c r="L123" s="59"/>
      <c r="M123" s="63">
        <f>H123-I123</f>
        <v>108</v>
      </c>
      <c r="N123" s="800"/>
      <c r="O123" s="794">
        <v>4</v>
      </c>
      <c r="P123" s="883"/>
      <c r="Q123" s="884"/>
    </row>
    <row r="124" spans="1:17" s="77" customFormat="1" ht="19.5" customHeight="1">
      <c r="A124" s="1112" t="s">
        <v>150</v>
      </c>
      <c r="B124" s="1113"/>
      <c r="C124" s="89"/>
      <c r="D124" s="59">
        <v>3</v>
      </c>
      <c r="E124" s="59"/>
      <c r="F124" s="85"/>
      <c r="G124" s="62">
        <v>5</v>
      </c>
      <c r="H124" s="86">
        <f>G124*30</f>
        <v>150</v>
      </c>
      <c r="I124" s="87">
        <f>J124+K124+L124</f>
        <v>60</v>
      </c>
      <c r="J124" s="58">
        <v>30</v>
      </c>
      <c r="K124" s="59">
        <v>30</v>
      </c>
      <c r="L124" s="59"/>
      <c r="M124" s="63">
        <f>H124-I124</f>
        <v>90</v>
      </c>
      <c r="N124" s="793"/>
      <c r="O124" s="794"/>
      <c r="P124" s="794">
        <v>4</v>
      </c>
      <c r="Q124" s="795"/>
    </row>
    <row r="125" spans="1:17" s="77" customFormat="1" ht="19.5" customHeight="1" thickBot="1">
      <c r="A125" s="1114" t="s">
        <v>151</v>
      </c>
      <c r="B125" s="1115"/>
      <c r="C125" s="451"/>
      <c r="D125" s="57">
        <v>4</v>
      </c>
      <c r="E125" s="57"/>
      <c r="F125" s="60"/>
      <c r="G125" s="62">
        <v>5</v>
      </c>
      <c r="H125" s="354">
        <f>G125*30</f>
        <v>150</v>
      </c>
      <c r="I125" s="355">
        <f>J125+K125+L125</f>
        <v>78</v>
      </c>
      <c r="J125" s="304">
        <v>52</v>
      </c>
      <c r="K125" s="305">
        <v>26</v>
      </c>
      <c r="L125" s="305"/>
      <c r="M125" s="81">
        <f>H125-I125</f>
        <v>72</v>
      </c>
      <c r="N125" s="885"/>
      <c r="O125" s="844"/>
      <c r="P125" s="886"/>
      <c r="Q125" s="887">
        <v>6</v>
      </c>
    </row>
    <row r="126" spans="1:17" s="444" customFormat="1" ht="19.5" customHeight="1" thickBot="1">
      <c r="A126" s="453"/>
      <c r="B126" s="454" t="s">
        <v>160</v>
      </c>
      <c r="C126" s="455"/>
      <c r="D126" s="456"/>
      <c r="E126" s="456"/>
      <c r="F126" s="457"/>
      <c r="G126" s="458">
        <f>G124+G125+G122+G123</f>
        <v>23</v>
      </c>
      <c r="H126" s="455">
        <f aca="true" t="shared" si="8" ref="H126:M126">H124+H125+H122+H123</f>
        <v>690</v>
      </c>
      <c r="I126" s="456">
        <f t="shared" si="8"/>
        <v>270</v>
      </c>
      <c r="J126" s="456">
        <f t="shared" si="8"/>
        <v>148</v>
      </c>
      <c r="K126" s="456">
        <f t="shared" si="8"/>
        <v>122</v>
      </c>
      <c r="L126" s="456">
        <f t="shared" si="8"/>
        <v>0</v>
      </c>
      <c r="M126" s="459">
        <f t="shared" si="8"/>
        <v>420</v>
      </c>
      <c r="N126" s="888">
        <v>4</v>
      </c>
      <c r="O126" s="889">
        <v>4</v>
      </c>
      <c r="P126" s="889">
        <v>4</v>
      </c>
      <c r="Q126" s="890">
        <v>6</v>
      </c>
    </row>
    <row r="127" spans="1:17" s="77" customFormat="1" ht="19.5" customHeight="1">
      <c r="A127" s="460" t="s">
        <v>161</v>
      </c>
      <c r="B127" s="461" t="s">
        <v>214</v>
      </c>
      <c r="C127" s="462"/>
      <c r="D127" s="463">
        <v>1</v>
      </c>
      <c r="E127" s="463"/>
      <c r="F127" s="464"/>
      <c r="G127" s="181">
        <v>7</v>
      </c>
      <c r="H127" s="465">
        <f aca="true" t="shared" si="9" ref="H127:H138">G127*30</f>
        <v>210</v>
      </c>
      <c r="I127" s="466">
        <f aca="true" t="shared" si="10" ref="I127:I138">J127+K127+L127</f>
        <v>60</v>
      </c>
      <c r="J127" s="467">
        <v>30</v>
      </c>
      <c r="K127" s="463">
        <v>30</v>
      </c>
      <c r="L127" s="463"/>
      <c r="M127" s="468">
        <f aca="true" t="shared" si="11" ref="M127:M138">H127-I127</f>
        <v>150</v>
      </c>
      <c r="N127" s="875">
        <v>4</v>
      </c>
      <c r="O127" s="876"/>
      <c r="P127" s="876"/>
      <c r="Q127" s="891"/>
    </row>
    <row r="128" spans="1:17" s="402" customFormat="1" ht="18.75">
      <c r="A128" s="188" t="s">
        <v>162</v>
      </c>
      <c r="B128" s="120" t="s">
        <v>215</v>
      </c>
      <c r="C128" s="469"/>
      <c r="D128" s="470">
        <v>1</v>
      </c>
      <c r="E128" s="470"/>
      <c r="F128" s="471"/>
      <c r="G128" s="62">
        <v>7</v>
      </c>
      <c r="H128" s="469">
        <f t="shared" si="9"/>
        <v>210</v>
      </c>
      <c r="I128" s="87">
        <f t="shared" si="10"/>
        <v>60</v>
      </c>
      <c r="J128" s="58">
        <v>30</v>
      </c>
      <c r="K128" s="59">
        <v>30</v>
      </c>
      <c r="L128" s="59"/>
      <c r="M128" s="63">
        <f t="shared" si="11"/>
        <v>150</v>
      </c>
      <c r="N128" s="753">
        <v>4</v>
      </c>
      <c r="O128" s="754"/>
      <c r="P128" s="754"/>
      <c r="Q128" s="755"/>
    </row>
    <row r="129" spans="1:17" s="77" customFormat="1" ht="19.5" customHeight="1">
      <c r="A129" s="188" t="s">
        <v>163</v>
      </c>
      <c r="B129" s="308" t="s">
        <v>216</v>
      </c>
      <c r="C129" s="89"/>
      <c r="D129" s="59">
        <v>1</v>
      </c>
      <c r="E129" s="59"/>
      <c r="F129" s="134"/>
      <c r="G129" s="62">
        <v>7</v>
      </c>
      <c r="H129" s="86">
        <f t="shared" si="9"/>
        <v>210</v>
      </c>
      <c r="I129" s="87">
        <f t="shared" si="10"/>
        <v>60</v>
      </c>
      <c r="J129" s="58">
        <v>30</v>
      </c>
      <c r="K129" s="59">
        <v>30</v>
      </c>
      <c r="L129" s="59"/>
      <c r="M129" s="63">
        <f t="shared" si="11"/>
        <v>150</v>
      </c>
      <c r="N129" s="793">
        <v>4</v>
      </c>
      <c r="O129" s="794"/>
      <c r="P129" s="794"/>
      <c r="Q129" s="795"/>
    </row>
    <row r="130" spans="1:17" s="77" customFormat="1" ht="19.5" customHeight="1">
      <c r="A130" s="188" t="s">
        <v>164</v>
      </c>
      <c r="B130" s="297" t="s">
        <v>217</v>
      </c>
      <c r="C130" s="89"/>
      <c r="D130" s="59">
        <v>2</v>
      </c>
      <c r="E130" s="59"/>
      <c r="F130" s="134"/>
      <c r="G130" s="62">
        <v>6</v>
      </c>
      <c r="H130" s="86">
        <f t="shared" si="9"/>
        <v>180</v>
      </c>
      <c r="I130" s="87">
        <f t="shared" si="10"/>
        <v>72</v>
      </c>
      <c r="J130" s="58">
        <v>36</v>
      </c>
      <c r="K130" s="59">
        <v>36</v>
      </c>
      <c r="L130" s="59"/>
      <c r="M130" s="63">
        <f t="shared" si="11"/>
        <v>108</v>
      </c>
      <c r="N130" s="793"/>
      <c r="O130" s="794">
        <v>4</v>
      </c>
      <c r="P130" s="794"/>
      <c r="Q130" s="795"/>
    </row>
    <row r="131" spans="1:17" s="77" customFormat="1" ht="19.5" customHeight="1">
      <c r="A131" s="188" t="s">
        <v>108</v>
      </c>
      <c r="B131" s="120" t="s">
        <v>218</v>
      </c>
      <c r="C131" s="89"/>
      <c r="D131" s="59">
        <v>2</v>
      </c>
      <c r="E131" s="59"/>
      <c r="F131" s="134"/>
      <c r="G131" s="62">
        <v>6</v>
      </c>
      <c r="H131" s="86">
        <f t="shared" si="9"/>
        <v>180</v>
      </c>
      <c r="I131" s="87">
        <f t="shared" si="10"/>
        <v>72</v>
      </c>
      <c r="J131" s="58">
        <v>36</v>
      </c>
      <c r="K131" s="59">
        <v>36</v>
      </c>
      <c r="L131" s="59"/>
      <c r="M131" s="63">
        <f t="shared" si="11"/>
        <v>108</v>
      </c>
      <c r="N131" s="793"/>
      <c r="O131" s="794">
        <v>4</v>
      </c>
      <c r="P131" s="794"/>
      <c r="Q131" s="795"/>
    </row>
    <row r="132" spans="1:17" s="402" customFormat="1" ht="18.75">
      <c r="A132" s="188" t="s">
        <v>109</v>
      </c>
      <c r="B132" s="308" t="s">
        <v>219</v>
      </c>
      <c r="C132" s="469"/>
      <c r="D132" s="57">
        <v>2</v>
      </c>
      <c r="E132" s="57"/>
      <c r="F132" s="151"/>
      <c r="G132" s="62">
        <v>6</v>
      </c>
      <c r="H132" s="86">
        <f t="shared" si="9"/>
        <v>180</v>
      </c>
      <c r="I132" s="87">
        <f t="shared" si="10"/>
        <v>72</v>
      </c>
      <c r="J132" s="58">
        <v>36</v>
      </c>
      <c r="K132" s="59">
        <v>36</v>
      </c>
      <c r="L132" s="59"/>
      <c r="M132" s="63">
        <f t="shared" si="11"/>
        <v>108</v>
      </c>
      <c r="N132" s="800"/>
      <c r="O132" s="794">
        <v>4</v>
      </c>
      <c r="P132" s="754"/>
      <c r="Q132" s="755"/>
    </row>
    <row r="133" spans="1:17" s="77" customFormat="1" ht="19.5" customHeight="1">
      <c r="A133" s="188" t="s">
        <v>165</v>
      </c>
      <c r="B133" s="297" t="s">
        <v>220</v>
      </c>
      <c r="C133" s="89"/>
      <c r="D133" s="57">
        <v>3</v>
      </c>
      <c r="E133" s="57"/>
      <c r="F133" s="151"/>
      <c r="G133" s="62">
        <v>5</v>
      </c>
      <c r="H133" s="86">
        <f t="shared" si="9"/>
        <v>150</v>
      </c>
      <c r="I133" s="87">
        <f t="shared" si="10"/>
        <v>60</v>
      </c>
      <c r="J133" s="58">
        <v>30</v>
      </c>
      <c r="K133" s="59">
        <v>30</v>
      </c>
      <c r="L133" s="59"/>
      <c r="M133" s="63">
        <f t="shared" si="11"/>
        <v>90</v>
      </c>
      <c r="N133" s="800"/>
      <c r="O133" s="794"/>
      <c r="P133" s="794">
        <v>4</v>
      </c>
      <c r="Q133" s="795"/>
    </row>
    <row r="134" spans="1:17" s="77" customFormat="1" ht="19.5" customHeight="1">
      <c r="A134" s="188" t="s">
        <v>139</v>
      </c>
      <c r="B134" s="297" t="s">
        <v>221</v>
      </c>
      <c r="C134" s="89"/>
      <c r="D134" s="59">
        <v>3</v>
      </c>
      <c r="E134" s="59"/>
      <c r="F134" s="134"/>
      <c r="G134" s="62">
        <v>5</v>
      </c>
      <c r="H134" s="86">
        <f t="shared" si="9"/>
        <v>150</v>
      </c>
      <c r="I134" s="87">
        <f t="shared" si="10"/>
        <v>60</v>
      </c>
      <c r="J134" s="58">
        <v>30</v>
      </c>
      <c r="K134" s="59">
        <v>30</v>
      </c>
      <c r="L134" s="59"/>
      <c r="M134" s="63">
        <f t="shared" si="11"/>
        <v>90</v>
      </c>
      <c r="N134" s="793"/>
      <c r="O134" s="794"/>
      <c r="P134" s="794">
        <v>4</v>
      </c>
      <c r="Q134" s="795"/>
    </row>
    <row r="135" spans="1:17" s="402" customFormat="1" ht="18.75">
      <c r="A135" s="188" t="s">
        <v>166</v>
      </c>
      <c r="B135" s="308" t="s">
        <v>222</v>
      </c>
      <c r="C135" s="469"/>
      <c r="D135" s="470">
        <v>3</v>
      </c>
      <c r="E135" s="470"/>
      <c r="F135" s="471"/>
      <c r="G135" s="62">
        <v>5</v>
      </c>
      <c r="H135" s="469">
        <f t="shared" si="9"/>
        <v>150</v>
      </c>
      <c r="I135" s="87">
        <f t="shared" si="10"/>
        <v>60</v>
      </c>
      <c r="J135" s="58">
        <v>30</v>
      </c>
      <c r="K135" s="59">
        <v>30</v>
      </c>
      <c r="L135" s="59"/>
      <c r="M135" s="63">
        <f t="shared" si="11"/>
        <v>90</v>
      </c>
      <c r="N135" s="753"/>
      <c r="O135" s="754"/>
      <c r="P135" s="754">
        <v>4</v>
      </c>
      <c r="Q135" s="755"/>
    </row>
    <row r="136" spans="1:17" s="77" customFormat="1" ht="19.5" customHeight="1">
      <c r="A136" s="188" t="s">
        <v>167</v>
      </c>
      <c r="B136" s="297" t="s">
        <v>223</v>
      </c>
      <c r="C136" s="103"/>
      <c r="D136" s="73">
        <v>4</v>
      </c>
      <c r="E136" s="73"/>
      <c r="F136" s="371"/>
      <c r="G136" s="106">
        <v>5</v>
      </c>
      <c r="H136" s="115">
        <f t="shared" si="9"/>
        <v>150</v>
      </c>
      <c r="I136" s="116">
        <f t="shared" si="10"/>
        <v>78</v>
      </c>
      <c r="J136" s="72">
        <v>52</v>
      </c>
      <c r="K136" s="73">
        <v>26</v>
      </c>
      <c r="L136" s="73"/>
      <c r="M136" s="74">
        <f t="shared" si="11"/>
        <v>72</v>
      </c>
      <c r="N136" s="835"/>
      <c r="O136" s="836"/>
      <c r="P136" s="836"/>
      <c r="Q136" s="839">
        <v>6</v>
      </c>
    </row>
    <row r="137" spans="1:17" s="402" customFormat="1" ht="18.75">
      <c r="A137" s="188" t="s">
        <v>168</v>
      </c>
      <c r="B137" s="297" t="s">
        <v>224</v>
      </c>
      <c r="C137" s="472"/>
      <c r="D137" s="70">
        <v>4</v>
      </c>
      <c r="E137" s="70"/>
      <c r="F137" s="140"/>
      <c r="G137" s="106">
        <v>5</v>
      </c>
      <c r="H137" s="115">
        <f t="shared" si="9"/>
        <v>150</v>
      </c>
      <c r="I137" s="116">
        <f t="shared" si="10"/>
        <v>78</v>
      </c>
      <c r="J137" s="72">
        <v>52</v>
      </c>
      <c r="K137" s="73">
        <v>26</v>
      </c>
      <c r="L137" s="73"/>
      <c r="M137" s="74">
        <f t="shared" si="11"/>
        <v>72</v>
      </c>
      <c r="N137" s="804"/>
      <c r="O137" s="836"/>
      <c r="P137" s="841"/>
      <c r="Q137" s="842">
        <v>6</v>
      </c>
    </row>
    <row r="138" spans="1:17" s="77" customFormat="1" ht="19.5" customHeight="1" thickBot="1">
      <c r="A138" s="473" t="s">
        <v>140</v>
      </c>
      <c r="B138" s="298" t="s">
        <v>225</v>
      </c>
      <c r="C138" s="474"/>
      <c r="D138" s="475">
        <v>4</v>
      </c>
      <c r="E138" s="475"/>
      <c r="F138" s="143"/>
      <c r="G138" s="62">
        <v>5</v>
      </c>
      <c r="H138" s="86">
        <f t="shared" si="9"/>
        <v>150</v>
      </c>
      <c r="I138" s="87">
        <f t="shared" si="10"/>
        <v>78</v>
      </c>
      <c r="J138" s="58">
        <v>52</v>
      </c>
      <c r="K138" s="59">
        <v>26</v>
      </c>
      <c r="L138" s="59"/>
      <c r="M138" s="63">
        <f t="shared" si="11"/>
        <v>72</v>
      </c>
      <c r="N138" s="793"/>
      <c r="O138" s="794"/>
      <c r="P138" s="794"/>
      <c r="Q138" s="795">
        <v>6</v>
      </c>
    </row>
    <row r="139" spans="1:17" s="77" customFormat="1" ht="19.5" customHeight="1" thickBot="1">
      <c r="A139" s="1095" t="s">
        <v>193</v>
      </c>
      <c r="B139" s="1096"/>
      <c r="C139" s="476"/>
      <c r="D139" s="477"/>
      <c r="E139" s="477"/>
      <c r="F139" s="478"/>
      <c r="G139" s="374"/>
      <c r="H139" s="479"/>
      <c r="I139" s="480"/>
      <c r="J139" s="481"/>
      <c r="K139" s="482"/>
      <c r="L139" s="482"/>
      <c r="M139" s="483"/>
      <c r="N139" s="892"/>
      <c r="O139" s="893"/>
      <c r="P139" s="894"/>
      <c r="Q139" s="895"/>
    </row>
    <row r="140" spans="1:17" s="77" customFormat="1" ht="19.5" customHeight="1" thickBot="1">
      <c r="A140" s="1095" t="s">
        <v>107</v>
      </c>
      <c r="B140" s="1096"/>
      <c r="C140" s="309"/>
      <c r="D140" s="310"/>
      <c r="E140" s="310"/>
      <c r="F140" s="311"/>
      <c r="G140" s="486">
        <f aca="true" t="shared" si="12" ref="G140:Q140">G109+G126</f>
        <v>30</v>
      </c>
      <c r="H140" s="486">
        <f t="shared" si="12"/>
        <v>900</v>
      </c>
      <c r="I140" s="486">
        <f t="shared" si="12"/>
        <v>369</v>
      </c>
      <c r="J140" s="486">
        <f t="shared" si="12"/>
        <v>214</v>
      </c>
      <c r="K140" s="486">
        <f t="shared" si="12"/>
        <v>122</v>
      </c>
      <c r="L140" s="486">
        <f t="shared" si="12"/>
        <v>33</v>
      </c>
      <c r="M140" s="486">
        <f t="shared" si="12"/>
        <v>531</v>
      </c>
      <c r="N140" s="896">
        <f t="shared" si="12"/>
        <v>4</v>
      </c>
      <c r="O140" s="896">
        <f t="shared" si="12"/>
        <v>7</v>
      </c>
      <c r="P140" s="896">
        <f t="shared" si="12"/>
        <v>6</v>
      </c>
      <c r="Q140" s="896">
        <f t="shared" si="12"/>
        <v>6</v>
      </c>
    </row>
    <row r="141" spans="1:17" s="402" customFormat="1" ht="19.5" customHeight="1" thickBot="1">
      <c r="A141" s="1097" t="s">
        <v>38</v>
      </c>
      <c r="B141" s="1098"/>
      <c r="C141" s="1098"/>
      <c r="D141" s="1098"/>
      <c r="E141" s="1098"/>
      <c r="F141" s="1098"/>
      <c r="G141" s="1098"/>
      <c r="H141" s="1098"/>
      <c r="I141" s="1098"/>
      <c r="J141" s="1098"/>
      <c r="K141" s="1098"/>
      <c r="L141" s="1098"/>
      <c r="M141" s="1098"/>
      <c r="N141" s="1098"/>
      <c r="O141" s="1098"/>
      <c r="P141" s="1098"/>
      <c r="Q141" s="1099"/>
    </row>
    <row r="142" spans="1:17" s="402" customFormat="1" ht="19.5" customHeight="1" thickBot="1">
      <c r="A142" s="1166" t="s">
        <v>132</v>
      </c>
      <c r="B142" s="1167"/>
      <c r="C142" s="488"/>
      <c r="D142" s="425"/>
      <c r="E142" s="425"/>
      <c r="F142" s="426"/>
      <c r="G142" s="489">
        <f aca="true" t="shared" si="13" ref="G142:M142">G103+G140</f>
        <v>120</v>
      </c>
      <c r="H142" s="489">
        <f t="shared" si="13"/>
        <v>3600</v>
      </c>
      <c r="I142" s="489">
        <f t="shared" si="13"/>
        <v>1509</v>
      </c>
      <c r="J142" s="489">
        <f t="shared" si="13"/>
        <v>875</v>
      </c>
      <c r="K142" s="489">
        <f t="shared" si="13"/>
        <v>442</v>
      </c>
      <c r="L142" s="489">
        <f t="shared" si="13"/>
        <v>177</v>
      </c>
      <c r="M142" s="489">
        <f t="shared" si="13"/>
        <v>1716</v>
      </c>
      <c r="N142" s="897"/>
      <c r="O142" s="897"/>
      <c r="P142" s="897"/>
      <c r="Q142" s="897"/>
    </row>
    <row r="143" spans="1:17" s="102" customFormat="1" ht="19.5" customHeight="1" thickBot="1">
      <c r="A143" s="1177" t="s">
        <v>33</v>
      </c>
      <c r="B143" s="1178"/>
      <c r="C143" s="490"/>
      <c r="D143" s="491"/>
      <c r="E143" s="491"/>
      <c r="F143" s="492"/>
      <c r="G143" s="489">
        <f>G142+G139+G104</f>
        <v>240</v>
      </c>
      <c r="H143" s="489"/>
      <c r="I143" s="489"/>
      <c r="J143" s="489"/>
      <c r="K143" s="489"/>
      <c r="L143" s="489"/>
      <c r="M143" s="489"/>
      <c r="N143" s="897">
        <f>N140+N103</f>
        <v>28</v>
      </c>
      <c r="O143" s="897">
        <f>O140+O103</f>
        <v>23.5</v>
      </c>
      <c r="P143" s="897">
        <f>P140+P103</f>
        <v>24</v>
      </c>
      <c r="Q143" s="897">
        <f>Q140+Q103</f>
        <v>22</v>
      </c>
    </row>
    <row r="144" spans="1:17" s="402" customFormat="1" ht="19.5" customHeight="1" thickBot="1">
      <c r="A144" s="1085" t="s">
        <v>119</v>
      </c>
      <c r="B144" s="1086"/>
      <c r="C144" s="1086"/>
      <c r="D144" s="1086"/>
      <c r="E144" s="1086"/>
      <c r="F144" s="1086"/>
      <c r="G144" s="1086"/>
      <c r="H144" s="1086"/>
      <c r="I144" s="1086"/>
      <c r="J144" s="1086"/>
      <c r="K144" s="1086"/>
      <c r="L144" s="1086"/>
      <c r="M144" s="1087"/>
      <c r="N144" s="898">
        <v>1</v>
      </c>
      <c r="O144" s="899">
        <v>2</v>
      </c>
      <c r="P144" s="899">
        <v>3</v>
      </c>
      <c r="Q144" s="900">
        <v>4</v>
      </c>
    </row>
    <row r="145" spans="1:17" s="402" customFormat="1" ht="19.5" customHeight="1" thickBot="1">
      <c r="A145" s="1161" t="s">
        <v>34</v>
      </c>
      <c r="B145" s="1162"/>
      <c r="C145" s="1162"/>
      <c r="D145" s="1162"/>
      <c r="E145" s="1162"/>
      <c r="F145" s="1162"/>
      <c r="G145" s="1162"/>
      <c r="H145" s="1162"/>
      <c r="I145" s="1162"/>
      <c r="J145" s="1162"/>
      <c r="K145" s="1162"/>
      <c r="L145" s="1162"/>
      <c r="M145" s="1163"/>
      <c r="N145" s="901">
        <f>N143</f>
        <v>28</v>
      </c>
      <c r="O145" s="901">
        <f>O143</f>
        <v>23.5</v>
      </c>
      <c r="P145" s="901">
        <f>P143</f>
        <v>24</v>
      </c>
      <c r="Q145" s="901">
        <f>Q143</f>
        <v>22</v>
      </c>
    </row>
    <row r="146" spans="1:17" s="402" customFormat="1" ht="19.5" customHeight="1">
      <c r="A146" s="1089" t="s">
        <v>35</v>
      </c>
      <c r="B146" s="1090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902">
        <v>4</v>
      </c>
      <c r="O146" s="903">
        <v>4</v>
      </c>
      <c r="P146" s="903">
        <v>3</v>
      </c>
      <c r="Q146" s="904">
        <v>3</v>
      </c>
    </row>
    <row r="147" spans="1:17" s="402" customFormat="1" ht="19.5" customHeight="1">
      <c r="A147" s="1164" t="s">
        <v>36</v>
      </c>
      <c r="B147" s="1165"/>
      <c r="C147" s="1165"/>
      <c r="D147" s="1165"/>
      <c r="E147" s="1165"/>
      <c r="F147" s="1165"/>
      <c r="G147" s="1165"/>
      <c r="H147" s="1165"/>
      <c r="I147" s="1165"/>
      <c r="J147" s="1165"/>
      <c r="K147" s="1165"/>
      <c r="L147" s="1165"/>
      <c r="M147" s="1165"/>
      <c r="N147" s="905">
        <v>4</v>
      </c>
      <c r="O147" s="906">
        <v>4</v>
      </c>
      <c r="P147" s="906">
        <v>3</v>
      </c>
      <c r="Q147" s="907">
        <v>4</v>
      </c>
    </row>
    <row r="148" spans="1:17" s="402" customFormat="1" ht="19.5" customHeight="1" thickBot="1">
      <c r="A148" s="1092" t="s">
        <v>37</v>
      </c>
      <c r="B148" s="1093"/>
      <c r="C148" s="1093"/>
      <c r="D148" s="1093"/>
      <c r="E148" s="1093"/>
      <c r="F148" s="1093"/>
      <c r="G148" s="1093"/>
      <c r="H148" s="1093"/>
      <c r="I148" s="1093"/>
      <c r="J148" s="1093"/>
      <c r="K148" s="1093"/>
      <c r="L148" s="1093"/>
      <c r="M148" s="1094"/>
      <c r="N148" s="908"/>
      <c r="O148" s="877">
        <v>1</v>
      </c>
      <c r="P148" s="877">
        <v>1</v>
      </c>
      <c r="Q148" s="878">
        <v>1</v>
      </c>
    </row>
    <row r="149" spans="1:17" s="402" customFormat="1" ht="18.75">
      <c r="A149" s="500"/>
      <c r="B149" s="501"/>
      <c r="C149" s="502"/>
      <c r="D149" s="503"/>
      <c r="E149" s="503"/>
      <c r="F149" s="502"/>
      <c r="G149" s="504"/>
      <c r="H149" s="502"/>
      <c r="I149" s="501"/>
      <c r="J149" s="501"/>
      <c r="K149" s="501"/>
      <c r="L149" s="501"/>
      <c r="M149" s="501"/>
      <c r="N149" s="1168">
        <f>G13+G16+G22+G25+G28+G31+G34+G41+G58+G59+G62+G65+G68+G107+G122+G123+G73</f>
        <v>60</v>
      </c>
      <c r="O149" s="1169"/>
      <c r="P149" s="1192">
        <f>G37+G44+G47+G69+G76+G78+G80+G83+G84+G87+G89+G91+G98+G100+G108+G124+G125</f>
        <v>60</v>
      </c>
      <c r="Q149" s="1193"/>
    </row>
    <row r="150" spans="1:17" s="402" customFormat="1" ht="19.5" customHeight="1" thickBot="1">
      <c r="A150" s="1088" t="s">
        <v>137</v>
      </c>
      <c r="B150" s="1088"/>
      <c r="C150" s="1088"/>
      <c r="D150" s="1088"/>
      <c r="E150" s="1088"/>
      <c r="F150" s="1088"/>
      <c r="G150" s="1088"/>
      <c r="H150" s="1088"/>
      <c r="I150" s="1088"/>
      <c r="J150" s="1088"/>
      <c r="K150" s="1088"/>
      <c r="L150" s="1088"/>
      <c r="M150" s="1088"/>
      <c r="N150" s="1154">
        <f>N149+P149</f>
        <v>120</v>
      </c>
      <c r="O150" s="1155"/>
      <c r="P150" s="1155"/>
      <c r="Q150" s="1156"/>
    </row>
    <row r="151" spans="1:17" s="402" customFormat="1" ht="19.5" customHeight="1" thickBot="1">
      <c r="A151" s="505"/>
      <c r="B151" s="505"/>
      <c r="C151" s="505"/>
      <c r="D151" s="505"/>
      <c r="E151" s="505"/>
      <c r="F151" s="505"/>
      <c r="G151" s="505"/>
      <c r="H151" s="505"/>
      <c r="I151" s="505"/>
      <c r="J151" s="505"/>
      <c r="K151" s="505"/>
      <c r="L151" s="505"/>
      <c r="M151" s="505"/>
      <c r="N151" s="909"/>
      <c r="O151" s="910"/>
      <c r="P151" s="911"/>
      <c r="Q151" s="912"/>
    </row>
    <row r="152" spans="1:17" s="402" customFormat="1" ht="19.5" customHeight="1" thickBot="1">
      <c r="A152" s="1097"/>
      <c r="B152" s="1098"/>
      <c r="C152" s="1098"/>
      <c r="D152" s="1098"/>
      <c r="E152" s="1098"/>
      <c r="F152" s="1098"/>
      <c r="G152" s="1190"/>
      <c r="H152" s="1190"/>
      <c r="I152" s="1190"/>
      <c r="J152" s="1190"/>
      <c r="K152" s="1098"/>
      <c r="L152" s="1098"/>
      <c r="M152" s="1098"/>
      <c r="N152" s="1190"/>
      <c r="O152" s="1190"/>
      <c r="P152" s="1190"/>
      <c r="Q152" s="1191"/>
    </row>
    <row r="153" spans="1:17" s="211" customFormat="1" ht="19.5" customHeight="1">
      <c r="A153" s="147" t="s">
        <v>32</v>
      </c>
      <c r="B153" s="528" t="s">
        <v>40</v>
      </c>
      <c r="C153" s="535"/>
      <c r="D153" s="536"/>
      <c r="E153" s="536"/>
      <c r="F153" s="539"/>
      <c r="G153" s="545">
        <f>G154+G155</f>
        <v>13.5</v>
      </c>
      <c r="H153" s="546">
        <f aca="true" t="shared" si="14" ref="H153:M153">H154+H155</f>
        <v>405</v>
      </c>
      <c r="I153" s="546">
        <f t="shared" si="14"/>
        <v>264</v>
      </c>
      <c r="J153" s="547">
        <f t="shared" si="14"/>
        <v>4</v>
      </c>
      <c r="K153" s="533"/>
      <c r="L153" s="150">
        <f t="shared" si="14"/>
        <v>260</v>
      </c>
      <c r="M153" s="161">
        <f t="shared" si="14"/>
        <v>141</v>
      </c>
      <c r="N153" s="819"/>
      <c r="O153" s="913"/>
      <c r="P153" s="826"/>
      <c r="Q153" s="827"/>
    </row>
    <row r="154" spans="1:17" s="211" customFormat="1" ht="28.5">
      <c r="A154" s="152" t="s">
        <v>234</v>
      </c>
      <c r="B154" s="529" t="s">
        <v>40</v>
      </c>
      <c r="C154" s="148"/>
      <c r="D154" s="157" t="s">
        <v>235</v>
      </c>
      <c r="E154" s="158"/>
      <c r="F154" s="540"/>
      <c r="G154" s="548">
        <v>6.5</v>
      </c>
      <c r="H154" s="57">
        <f>G154*30</f>
        <v>195</v>
      </c>
      <c r="I154" s="160">
        <f>J154+K154+L154</f>
        <v>132</v>
      </c>
      <c r="J154" s="151">
        <v>4</v>
      </c>
      <c r="K154" s="69"/>
      <c r="L154" s="70">
        <v>128</v>
      </c>
      <c r="M154" s="162">
        <f>H154-I154</f>
        <v>63</v>
      </c>
      <c r="N154" s="914">
        <v>4</v>
      </c>
      <c r="O154" s="915">
        <v>4</v>
      </c>
      <c r="P154" s="916"/>
      <c r="Q154" s="917"/>
    </row>
    <row r="155" spans="1:17" s="211" customFormat="1" ht="29.25" thickBot="1">
      <c r="A155" s="152" t="s">
        <v>236</v>
      </c>
      <c r="B155" s="529" t="s">
        <v>40</v>
      </c>
      <c r="C155" s="148"/>
      <c r="D155" s="159" t="s">
        <v>237</v>
      </c>
      <c r="E155" s="158"/>
      <c r="F155" s="540"/>
      <c r="G155" s="550">
        <v>7</v>
      </c>
      <c r="H155" s="112">
        <f>G155*30</f>
        <v>210</v>
      </c>
      <c r="I155" s="516">
        <f>J155+K155+L155</f>
        <v>132</v>
      </c>
      <c r="J155" s="333"/>
      <c r="K155" s="64"/>
      <c r="L155" s="57">
        <v>132</v>
      </c>
      <c r="M155" s="163">
        <f>H155-I155</f>
        <v>78</v>
      </c>
      <c r="N155" s="914"/>
      <c r="O155" s="915"/>
      <c r="P155" s="916">
        <v>4</v>
      </c>
      <c r="Q155" s="917">
        <v>4</v>
      </c>
    </row>
    <row r="156" spans="1:17" s="211" customFormat="1" ht="39.75" customHeight="1">
      <c r="A156" s="517" t="s">
        <v>238</v>
      </c>
      <c r="B156" s="530" t="s">
        <v>239</v>
      </c>
      <c r="C156" s="535"/>
      <c r="D156" s="385"/>
      <c r="E156" s="385"/>
      <c r="F156" s="541"/>
      <c r="G156" s="551">
        <f>SUM(G157:G160)</f>
        <v>18</v>
      </c>
      <c r="H156" s="518">
        <f aca="true" t="shared" si="15" ref="H156:M156">SUM(H157:H160)</f>
        <v>540</v>
      </c>
      <c r="I156" s="518">
        <f t="shared" si="15"/>
        <v>198</v>
      </c>
      <c r="J156" s="552"/>
      <c r="K156" s="534"/>
      <c r="L156" s="518">
        <f t="shared" si="15"/>
        <v>198</v>
      </c>
      <c r="M156" s="519">
        <f t="shared" si="15"/>
        <v>342</v>
      </c>
      <c r="N156" s="918"/>
      <c r="O156" s="919"/>
      <c r="P156" s="919"/>
      <c r="Q156" s="920"/>
    </row>
    <row r="157" spans="1:17" s="211" customFormat="1" ht="18.75">
      <c r="A157" s="388" t="s">
        <v>243</v>
      </c>
      <c r="B157" s="531" t="s">
        <v>240</v>
      </c>
      <c r="C157" s="537">
        <v>2</v>
      </c>
      <c r="D157" s="508" t="s">
        <v>32</v>
      </c>
      <c r="E157" s="149"/>
      <c r="F157" s="542"/>
      <c r="G157" s="548">
        <v>9</v>
      </c>
      <c r="H157" s="57">
        <f>G157*30</f>
        <v>270</v>
      </c>
      <c r="I157" s="153">
        <f>J157+K157+L157</f>
        <v>99</v>
      </c>
      <c r="J157" s="151"/>
      <c r="K157" s="64"/>
      <c r="L157" s="57">
        <v>99</v>
      </c>
      <c r="M157" s="163">
        <f>H157-I157</f>
        <v>171</v>
      </c>
      <c r="N157" s="914">
        <v>3</v>
      </c>
      <c r="O157" s="916">
        <v>3</v>
      </c>
      <c r="P157" s="916"/>
      <c r="Q157" s="917"/>
    </row>
    <row r="158" spans="1:17" s="402" customFormat="1" ht="19.5" thickBot="1">
      <c r="A158" s="522" t="s">
        <v>244</v>
      </c>
      <c r="B158" s="532" t="s">
        <v>240</v>
      </c>
      <c r="C158" s="538">
        <v>4</v>
      </c>
      <c r="D158" s="523" t="s">
        <v>46</v>
      </c>
      <c r="E158" s="524"/>
      <c r="F158" s="543"/>
      <c r="G158" s="400">
        <v>9</v>
      </c>
      <c r="H158" s="525">
        <f>G158*30</f>
        <v>270</v>
      </c>
      <c r="I158" s="526">
        <f>J158+K158+L158</f>
        <v>99</v>
      </c>
      <c r="J158" s="549"/>
      <c r="K158" s="544"/>
      <c r="L158" s="525">
        <v>99</v>
      </c>
      <c r="M158" s="527">
        <f>H158-I158</f>
        <v>171</v>
      </c>
      <c r="N158" s="921"/>
      <c r="O158" s="922"/>
      <c r="P158" s="922">
        <v>3</v>
      </c>
      <c r="Q158" s="923">
        <v>3</v>
      </c>
    </row>
    <row r="159" spans="1:17" s="402" customFormat="1" ht="19.5" customHeight="1">
      <c r="A159" s="505"/>
      <c r="B159" s="505"/>
      <c r="C159" s="505"/>
      <c r="D159" s="505"/>
      <c r="E159" s="505"/>
      <c r="F159" s="505"/>
      <c r="G159" s="505"/>
      <c r="H159" s="505"/>
      <c r="I159" s="505"/>
      <c r="J159" s="505"/>
      <c r="K159" s="505"/>
      <c r="L159" s="505"/>
      <c r="M159" s="505"/>
      <c r="N159" s="924"/>
      <c r="O159" s="925"/>
      <c r="P159" s="925"/>
      <c r="Q159" s="925"/>
    </row>
    <row r="160" spans="1:17" s="402" customFormat="1" ht="36.75" customHeight="1">
      <c r="A160" s="505"/>
      <c r="B160" s="512" t="s">
        <v>241</v>
      </c>
      <c r="C160" s="505"/>
      <c r="D160" s="513"/>
      <c r="E160" s="513"/>
      <c r="F160" s="513"/>
      <c r="G160" s="513"/>
      <c r="I160" s="514" t="s">
        <v>260</v>
      </c>
      <c r="J160" s="505"/>
      <c r="K160" s="505"/>
      <c r="L160" s="505"/>
      <c r="M160" s="505"/>
      <c r="N160" s="924"/>
      <c r="O160" s="925"/>
      <c r="P160" s="925"/>
      <c r="Q160" s="925"/>
    </row>
    <row r="161" spans="1:17" s="402" customFormat="1" ht="36.75" customHeight="1">
      <c r="A161" s="500"/>
      <c r="B161" s="515" t="s">
        <v>242</v>
      </c>
      <c r="C161" s="515"/>
      <c r="D161" s="1091"/>
      <c r="E161" s="1091"/>
      <c r="F161" s="1091"/>
      <c r="G161" s="1091"/>
      <c r="H161" s="515"/>
      <c r="I161" s="1084" t="s">
        <v>182</v>
      </c>
      <c r="J161" s="1084"/>
      <c r="K161" s="1084"/>
      <c r="L161" s="501"/>
      <c r="M161" s="501"/>
      <c r="N161" s="13"/>
      <c r="O161" s="13"/>
      <c r="P161" s="13"/>
      <c r="Q161" s="13"/>
    </row>
    <row r="162" spans="1:17" s="402" customFormat="1" ht="42.75" customHeight="1">
      <c r="A162" s="500"/>
      <c r="B162" s="515" t="s">
        <v>212</v>
      </c>
      <c r="C162" s="515"/>
      <c r="D162" s="1083"/>
      <c r="E162" s="1083"/>
      <c r="F162" s="1083"/>
      <c r="G162" s="1083"/>
      <c r="H162" s="515"/>
      <c r="I162" s="1084" t="s">
        <v>181</v>
      </c>
      <c r="J162" s="1084"/>
      <c r="K162" s="1084"/>
      <c r="L162" s="501"/>
      <c r="M162" s="501"/>
      <c r="N162" s="13"/>
      <c r="O162" s="13"/>
      <c r="P162" s="13"/>
      <c r="Q162" s="13"/>
    </row>
    <row r="163" spans="2:11" ht="2.25" customHeight="1">
      <c r="B163" s="22"/>
      <c r="C163" s="22"/>
      <c r="D163" s="22"/>
      <c r="E163" s="22"/>
      <c r="F163" s="22"/>
      <c r="G163" s="23"/>
      <c r="H163" s="23"/>
      <c r="I163" s="23"/>
      <c r="J163" s="23"/>
      <c r="K163" s="23"/>
    </row>
    <row r="164" spans="6:9" ht="18.75">
      <c r="F164" s="24"/>
      <c r="I164" s="19"/>
    </row>
    <row r="165" ht="18.75">
      <c r="F165" s="24"/>
    </row>
    <row r="166" ht="18.75">
      <c r="F166" s="24"/>
    </row>
    <row r="167" ht="18.75">
      <c r="E167" s="24"/>
    </row>
    <row r="168" ht="18.75">
      <c r="F168" s="24"/>
    </row>
    <row r="169" ht="18.75">
      <c r="F169" s="24"/>
    </row>
    <row r="170" ht="18.75">
      <c r="F170" s="24"/>
    </row>
    <row r="171" ht="18.75">
      <c r="E171" s="24"/>
    </row>
    <row r="173" ht="18.75">
      <c r="E173" s="24"/>
    </row>
    <row r="174" spans="1:17" s="6" customFormat="1" ht="18" customHeight="1">
      <c r="A174" s="14"/>
      <c r="B174" s="13"/>
      <c r="C174" s="14"/>
      <c r="D174" s="14"/>
      <c r="E174" s="14"/>
      <c r="F174" s="14"/>
      <c r="G174" s="25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s="7" customFormat="1" ht="18.75">
      <c r="A175" s="20"/>
      <c r="B175" s="14"/>
      <c r="C175" s="20"/>
      <c r="D175" s="20"/>
      <c r="E175" s="20"/>
      <c r="F175" s="20"/>
      <c r="G175" s="21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s="7" customFormat="1" ht="18.75">
      <c r="A176" s="20"/>
      <c r="B176" s="20"/>
      <c r="C176" s="20"/>
      <c r="D176" s="20"/>
      <c r="E176" s="20"/>
      <c r="F176" s="20"/>
      <c r="G176" s="21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1:17" s="7" customFormat="1" ht="18.75">
      <c r="A177" s="20"/>
      <c r="B177" s="20"/>
      <c r="C177" s="20"/>
      <c r="D177" s="20"/>
      <c r="E177" s="20"/>
      <c r="F177" s="20"/>
      <c r="G177" s="21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1:17" s="7" customFormat="1" ht="18.75">
      <c r="A178" s="20"/>
      <c r="B178" s="20"/>
      <c r="C178" s="20"/>
      <c r="D178" s="20"/>
      <c r="E178" s="20"/>
      <c r="F178" s="20"/>
      <c r="G178" s="21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1:17" s="7" customFormat="1" ht="18.75">
      <c r="A179" s="20"/>
      <c r="B179" s="20"/>
      <c r="C179" s="20"/>
      <c r="D179" s="20"/>
      <c r="E179" s="20"/>
      <c r="F179" s="20"/>
      <c r="G179" s="21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1:17" s="7" customFormat="1" ht="18.75">
      <c r="A180" s="20"/>
      <c r="B180" s="20"/>
      <c r="C180" s="20"/>
      <c r="D180" s="20"/>
      <c r="E180" s="20"/>
      <c r="F180" s="20"/>
      <c r="G180" s="21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ht="18.75">
      <c r="B181" s="20"/>
    </row>
  </sheetData>
  <sheetProtection selectLockedCells="1" selectUnlockedCells="1"/>
  <mergeCells count="66">
    <mergeCell ref="A101:B101"/>
    <mergeCell ref="A104:B104"/>
    <mergeCell ref="A93:B93"/>
    <mergeCell ref="A152:Q152"/>
    <mergeCell ref="P149:Q149"/>
    <mergeCell ref="H3:H7"/>
    <mergeCell ref="G2:G7"/>
    <mergeCell ref="H2:M2"/>
    <mergeCell ref="A48:B48"/>
    <mergeCell ref="B2:B7"/>
    <mergeCell ref="A106:Q106"/>
    <mergeCell ref="A9:Q9"/>
    <mergeCell ref="C4:C7"/>
    <mergeCell ref="D4:D7"/>
    <mergeCell ref="A121:Q121"/>
    <mergeCell ref="A143:B143"/>
    <mergeCell ref="A94:Q94"/>
    <mergeCell ref="A50:Q50"/>
    <mergeCell ref="E4:F4"/>
    <mergeCell ref="F5:F7"/>
    <mergeCell ref="N150:Q150"/>
    <mergeCell ref="I100:M100"/>
    <mergeCell ref="A102:B102"/>
    <mergeCell ref="A139:B139"/>
    <mergeCell ref="A145:M145"/>
    <mergeCell ref="A147:M147"/>
    <mergeCell ref="A142:B142"/>
    <mergeCell ref="N149:O149"/>
    <mergeCell ref="A141:Q141"/>
    <mergeCell ref="A103:B103"/>
    <mergeCell ref="A92:B92"/>
    <mergeCell ref="A1:Q1"/>
    <mergeCell ref="J5:J7"/>
    <mergeCell ref="J4:L4"/>
    <mergeCell ref="I3:L3"/>
    <mergeCell ref="E5:E7"/>
    <mergeCell ref="A99:Q99"/>
    <mergeCell ref="N2:Q3"/>
    <mergeCell ref="N4:O4"/>
    <mergeCell ref="M3:M7"/>
    <mergeCell ref="A49:B49"/>
    <mergeCell ref="L5:L7"/>
    <mergeCell ref="A2:A7"/>
    <mergeCell ref="K5:K7"/>
    <mergeCell ref="A10:Q10"/>
    <mergeCell ref="N6:Q6"/>
    <mergeCell ref="A140:B140"/>
    <mergeCell ref="A105:Q105"/>
    <mergeCell ref="P4:Q4"/>
    <mergeCell ref="I4:I7"/>
    <mergeCell ref="C2:F3"/>
    <mergeCell ref="A122:B122"/>
    <mergeCell ref="A123:B123"/>
    <mergeCell ref="A124:B124"/>
    <mergeCell ref="A125:B125"/>
    <mergeCell ref="I98:M98"/>
    <mergeCell ref="A107:B107"/>
    <mergeCell ref="A108:B108"/>
    <mergeCell ref="D162:G162"/>
    <mergeCell ref="I162:K162"/>
    <mergeCell ref="A144:M144"/>
    <mergeCell ref="A150:M150"/>
    <mergeCell ref="A146:M146"/>
    <mergeCell ref="D161:G161"/>
    <mergeCell ref="I161:K161"/>
    <mergeCell ref="A148:M148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C11" sqref="C11"/>
    </sheetView>
  </sheetViews>
  <sheetFormatPr defaultColWidth="9.00390625" defaultRowHeight="12.75"/>
  <cols>
    <col min="3" max="3" width="36.75390625" style="0" customWidth="1"/>
    <col min="5" max="5" width="15.25390625" style="0" customWidth="1"/>
    <col min="11" max="13" width="3.375" style="0" customWidth="1"/>
  </cols>
  <sheetData>
    <row r="1" spans="1:18" ht="60">
      <c r="A1" s="744" t="s">
        <v>279</v>
      </c>
      <c r="B1" s="745" t="s">
        <v>280</v>
      </c>
      <c r="C1" s="746" t="s">
        <v>281</v>
      </c>
      <c r="D1" s="746" t="s">
        <v>282</v>
      </c>
      <c r="E1" s="746" t="s">
        <v>283</v>
      </c>
      <c r="F1" s="747" t="s">
        <v>284</v>
      </c>
      <c r="G1" s="746" t="s">
        <v>285</v>
      </c>
      <c r="H1" s="746" t="s">
        <v>286</v>
      </c>
      <c r="I1" s="746" t="s">
        <v>287</v>
      </c>
      <c r="J1" s="746" t="s">
        <v>288</v>
      </c>
      <c r="K1" s="746"/>
      <c r="L1" s="746"/>
      <c r="M1" s="745"/>
      <c r="N1" s="746" t="s">
        <v>289</v>
      </c>
      <c r="O1" s="748" t="s">
        <v>290</v>
      </c>
      <c r="P1" s="748" t="s">
        <v>291</v>
      </c>
      <c r="Q1" s="746" t="s">
        <v>292</v>
      </c>
      <c r="R1" s="749" t="s">
        <v>293</v>
      </c>
    </row>
    <row r="2" spans="1:10" ht="12.75">
      <c r="A2" s="1201" t="s">
        <v>294</v>
      </c>
      <c r="B2" s="1201"/>
      <c r="C2" s="1201"/>
      <c r="D2" s="1201"/>
      <c r="E2" s="1201"/>
      <c r="F2" s="1201"/>
      <c r="G2" s="1201"/>
      <c r="H2" s="1201"/>
      <c r="I2" s="1201"/>
      <c r="J2" s="1201"/>
    </row>
    <row r="3" spans="1:15" ht="12.75">
      <c r="A3" s="750" t="str">
        <f>'сем КН-21-1т'!A184</f>
        <v>1.1.1</v>
      </c>
      <c r="B3" t="str">
        <f>'сем КН-21-1т'!P184</f>
        <v>ЗО</v>
      </c>
      <c r="C3" s="750" t="str">
        <f>'сем КН-21-1т'!B184</f>
        <v>Вступ до освітнього процесу</v>
      </c>
      <c r="D3">
        <v>1</v>
      </c>
      <c r="E3" t="s">
        <v>295</v>
      </c>
      <c r="F3">
        <f>'сем КН-21-1т'!N184</f>
        <v>1</v>
      </c>
      <c r="G3">
        <f>'сем КН-21-1т'!J184</f>
        <v>8</v>
      </c>
      <c r="H3">
        <f>'сем КН-21-1т'!K184</f>
        <v>0</v>
      </c>
      <c r="I3">
        <f>'сем КН-21-1т'!L184</f>
        <v>7</v>
      </c>
      <c r="J3" t="str">
        <f>'сем КН-21-1т'!Q184</f>
        <v>залік</v>
      </c>
      <c r="N3" t="str">
        <f>'сем КН-21-1т'!R184</f>
        <v>техм</v>
      </c>
      <c r="O3" t="s">
        <v>297</v>
      </c>
    </row>
    <row r="4" spans="1:15" ht="12.75">
      <c r="A4" s="750" t="str">
        <f>'сем КН-21-1т'!A185</f>
        <v>1.1.6</v>
      </c>
      <c r="B4" t="str">
        <f>'сем КН-21-1т'!P185</f>
        <v>ЗО</v>
      </c>
      <c r="C4" s="750" t="str">
        <f>'сем КН-21-1т'!B185</f>
        <v>Алгоритмізація та програмування</v>
      </c>
      <c r="D4">
        <v>1</v>
      </c>
      <c r="E4" t="s">
        <v>295</v>
      </c>
      <c r="F4">
        <f>'сем КН-21-1т'!N185</f>
        <v>3</v>
      </c>
      <c r="G4">
        <f>'сем КН-21-1т'!J185</f>
        <v>30</v>
      </c>
      <c r="H4">
        <f>'сем КН-21-1т'!K185</f>
        <v>15</v>
      </c>
      <c r="I4">
        <f>'сем КН-21-1т'!L185</f>
        <v>0</v>
      </c>
      <c r="J4" t="str">
        <f>'сем КН-21-1т'!Q185</f>
        <v>залік</v>
      </c>
      <c r="N4" t="str">
        <f>'сем КН-21-1т'!R185</f>
        <v>кіт</v>
      </c>
      <c r="O4" t="s">
        <v>297</v>
      </c>
    </row>
    <row r="5" spans="1:15" ht="12.75">
      <c r="A5" s="750" t="str">
        <f>'сем КН-21-1т'!A186</f>
        <v>1.1.7</v>
      </c>
      <c r="B5" t="str">
        <f>'сем КН-21-1т'!P186</f>
        <v>ЗО</v>
      </c>
      <c r="C5" s="750" t="str">
        <f>'сем КН-21-1т'!B186</f>
        <v>Вища математика</v>
      </c>
      <c r="D5">
        <v>1</v>
      </c>
      <c r="E5" t="s">
        <v>295</v>
      </c>
      <c r="F5">
        <f>'сем КН-21-1т'!N186</f>
        <v>6</v>
      </c>
      <c r="G5">
        <f>'сем КН-21-1т'!J186</f>
        <v>45</v>
      </c>
      <c r="H5">
        <f>'сем КН-21-1т'!K186</f>
        <v>0</v>
      </c>
      <c r="I5">
        <f>'сем КН-21-1т'!L186</f>
        <v>45</v>
      </c>
      <c r="J5" t="str">
        <f>'сем КН-21-1т'!Q186</f>
        <v>екзамен</v>
      </c>
      <c r="N5" t="str">
        <f>'сем КН-21-1т'!R186</f>
        <v>вм</v>
      </c>
      <c r="O5" t="s">
        <v>299</v>
      </c>
    </row>
    <row r="6" spans="1:15" ht="12.75">
      <c r="A6" s="750" t="str">
        <f>'сем КН-21-1т'!A187</f>
        <v>1.1.9</v>
      </c>
      <c r="B6" t="str">
        <f>'сем КН-21-1т'!P187</f>
        <v>ЗО</v>
      </c>
      <c r="C6" s="750" t="str">
        <f>'сем КН-21-1т'!B187</f>
        <v>Фізика</v>
      </c>
      <c r="D6">
        <v>1</v>
      </c>
      <c r="E6" t="s">
        <v>295</v>
      </c>
      <c r="F6">
        <f>'сем КН-21-1т'!N187</f>
        <v>5</v>
      </c>
      <c r="G6">
        <f>'сем КН-21-1т'!J187</f>
        <v>45</v>
      </c>
      <c r="H6">
        <f>'сем КН-21-1т'!K187</f>
        <v>15</v>
      </c>
      <c r="I6">
        <f>'сем КН-21-1т'!L187</f>
        <v>15</v>
      </c>
      <c r="J6" t="str">
        <f>'сем КН-21-1т'!Q187</f>
        <v>екзамен</v>
      </c>
      <c r="N6" t="str">
        <f>'сем КН-21-1т'!R187</f>
        <v>фіз</v>
      </c>
      <c r="O6" t="s">
        <v>299</v>
      </c>
    </row>
    <row r="7" spans="1:15" ht="12.75">
      <c r="A7" s="750" t="str">
        <f>'сем КН-21-1т'!A188</f>
        <v>1.1.10</v>
      </c>
      <c r="B7" t="str">
        <f>'сем КН-21-1т'!P188</f>
        <v>ЗО</v>
      </c>
      <c r="C7" s="750" t="str">
        <f>'сем КН-21-1т'!B188</f>
        <v>Філософія</v>
      </c>
      <c r="D7">
        <v>1</v>
      </c>
      <c r="E7" t="s">
        <v>295</v>
      </c>
      <c r="F7">
        <f>'сем КН-21-1т'!N188</f>
        <v>1</v>
      </c>
      <c r="G7">
        <f>'сем КН-21-1т'!J188</f>
        <v>15</v>
      </c>
      <c r="H7">
        <f>'сем КН-21-1т'!K188</f>
        <v>0</v>
      </c>
      <c r="I7">
        <f>'сем КН-21-1т'!L188</f>
        <v>0</v>
      </c>
      <c r="J7" t="str">
        <f>'сем КН-21-1т'!Q188</f>
        <v>екзамен</v>
      </c>
      <c r="N7" t="str">
        <f>'сем КН-21-1т'!R188</f>
        <v>філ</v>
      </c>
      <c r="O7" t="s">
        <v>298</v>
      </c>
    </row>
    <row r="8" spans="1:15" ht="12.75">
      <c r="A8" s="750" t="str">
        <f>'сем КН-21-1т'!A189</f>
        <v>1.2.4</v>
      </c>
      <c r="B8" t="str">
        <f>'сем КН-21-1т'!P189</f>
        <v>ПО</v>
      </c>
      <c r="C8" s="750" t="str">
        <f>'сем КН-21-1т'!B189</f>
        <v>Організація баз даних та знань </v>
      </c>
      <c r="D8">
        <v>1</v>
      </c>
      <c r="E8" t="s">
        <v>295</v>
      </c>
      <c r="F8">
        <f>'сем КН-21-1т'!N189</f>
        <v>5</v>
      </c>
      <c r="G8">
        <f>'сем КН-21-1т'!J189</f>
        <v>45</v>
      </c>
      <c r="H8">
        <f>'сем КН-21-1т'!K189</f>
        <v>30</v>
      </c>
      <c r="I8">
        <f>'сем КН-21-1т'!L189</f>
        <v>0</v>
      </c>
      <c r="J8" t="str">
        <f>'сем КН-21-1т'!Q189</f>
        <v>екзамен</v>
      </c>
      <c r="N8" t="str">
        <f>'сем КН-21-1т'!R189</f>
        <v>кіт</v>
      </c>
      <c r="O8" t="s">
        <v>297</v>
      </c>
    </row>
    <row r="9" spans="1:15" ht="12.75">
      <c r="A9" s="750" t="str">
        <f>'сем КН-21-1т'!A190</f>
        <v>1.2.11</v>
      </c>
      <c r="B9" t="str">
        <f>'сем КН-21-1т'!P190</f>
        <v>ПО</v>
      </c>
      <c r="C9" s="750" t="str">
        <f>'сем КН-21-1т'!B190</f>
        <v> Геометричне моделювання та комп'ютерна графіка</v>
      </c>
      <c r="D9">
        <v>1</v>
      </c>
      <c r="E9" t="s">
        <v>295</v>
      </c>
      <c r="F9">
        <f>'сем КН-21-1т'!N190</f>
        <v>3</v>
      </c>
      <c r="G9">
        <f>'сем КН-21-1т'!J190</f>
        <v>30</v>
      </c>
      <c r="H9">
        <f>'сем КН-21-1т'!K190</f>
        <v>15</v>
      </c>
      <c r="I9">
        <f>'сем КН-21-1т'!L190</f>
        <v>0</v>
      </c>
      <c r="J9" t="str">
        <f>'сем КН-21-1т'!Q190</f>
        <v>залік</v>
      </c>
      <c r="N9" t="str">
        <f>'сем КН-21-1т'!R190</f>
        <v>кіт</v>
      </c>
      <c r="O9" t="s">
        <v>297</v>
      </c>
    </row>
    <row r="10" spans="1:14" ht="12.75">
      <c r="A10" s="750" t="str">
        <f>'сем КН-21-1т'!A191</f>
        <v>Дисципліна 1 семестру</v>
      </c>
      <c r="B10" t="str">
        <f>'сем КН-21-1т'!P191</f>
        <v>ПВ</v>
      </c>
      <c r="C10" s="750">
        <f>'сем КН-21-1т'!B191</f>
        <v>0</v>
      </c>
      <c r="D10">
        <v>1</v>
      </c>
      <c r="E10" t="s">
        <v>295</v>
      </c>
      <c r="F10">
        <f>'сем КН-21-1т'!N191</f>
        <v>4</v>
      </c>
      <c r="G10">
        <f>'сем КН-21-1т'!J191</f>
        <v>30</v>
      </c>
      <c r="H10">
        <f>'сем КН-21-1т'!K191</f>
        <v>30</v>
      </c>
      <c r="I10">
        <f>'сем КН-21-1т'!L191</f>
        <v>0</v>
      </c>
      <c r="J10" t="str">
        <f>'сем КН-21-1т'!Q191</f>
        <v>залік</v>
      </c>
      <c r="N10">
        <f>'сем КН-21-1т'!R191</f>
        <v>0</v>
      </c>
    </row>
    <row r="11" spans="1:15" ht="12.75">
      <c r="A11" s="750" t="str">
        <f>'сем КН-21-1т'!A192</f>
        <v>2.2.1</v>
      </c>
      <c r="B11" t="str">
        <f>'сем КН-21-1т'!P192</f>
        <v>ПВ</v>
      </c>
      <c r="C11" s="750" t="str">
        <f>'сем КН-21-1т'!B192</f>
        <v>Принципи побудови інтерфейсу для мобільних систем</v>
      </c>
      <c r="D11">
        <v>1</v>
      </c>
      <c r="E11" t="s">
        <v>295</v>
      </c>
      <c r="F11">
        <f>'сем КН-21-1т'!N192</f>
        <v>4</v>
      </c>
      <c r="G11">
        <f>'сем КН-21-1т'!J192</f>
        <v>30</v>
      </c>
      <c r="H11">
        <f>'сем КН-21-1т'!K192</f>
        <v>30</v>
      </c>
      <c r="I11">
        <f>'сем КН-21-1т'!L192</f>
        <v>0</v>
      </c>
      <c r="J11" t="str">
        <f>'сем КН-21-1т'!Q192</f>
        <v>залік</v>
      </c>
      <c r="N11" t="str">
        <f>'сем КН-21-1т'!R192</f>
        <v>кіт</v>
      </c>
      <c r="O11" t="s">
        <v>297</v>
      </c>
    </row>
    <row r="12" spans="1:15" ht="12.75">
      <c r="A12" s="750" t="str">
        <f>'сем КН-21-1т'!A193</f>
        <v>2.2.2</v>
      </c>
      <c r="B12" t="str">
        <f>'сем КН-21-1т'!P193</f>
        <v>ПВ</v>
      </c>
      <c r="C12" s="750" t="str">
        <f>'сем КН-21-1т'!B193</f>
        <v>Об'єктно-орієнтовані додатки для мобільних систем</v>
      </c>
      <c r="D12">
        <v>1</v>
      </c>
      <c r="E12" t="s">
        <v>295</v>
      </c>
      <c r="F12">
        <f>'сем КН-21-1т'!N193</f>
        <v>4</v>
      </c>
      <c r="G12">
        <f>'сем КН-21-1т'!J193</f>
        <v>30</v>
      </c>
      <c r="H12">
        <f>'сем КН-21-1т'!K193</f>
        <v>30</v>
      </c>
      <c r="I12">
        <f>'сем КН-21-1т'!L193</f>
        <v>0</v>
      </c>
      <c r="J12" t="str">
        <f>'сем КН-21-1т'!Q193</f>
        <v>залік</v>
      </c>
      <c r="N12" t="str">
        <f>'сем КН-21-1т'!R193</f>
        <v>кіт</v>
      </c>
      <c r="O12" t="s">
        <v>297</v>
      </c>
    </row>
    <row r="13" spans="1:15" ht="12.75">
      <c r="A13" s="750" t="str">
        <f>'сем КН-21-1т'!A194</f>
        <v>2.2.3</v>
      </c>
      <c r="B13" t="str">
        <f>'сем КН-21-1т'!P194</f>
        <v>ПВ</v>
      </c>
      <c r="C13" s="750" t="str">
        <f>'сем КН-21-1т'!B194</f>
        <v>Цифрова обробка біомедічних сигналів</v>
      </c>
      <c r="D13">
        <v>1</v>
      </c>
      <c r="E13" t="s">
        <v>295</v>
      </c>
      <c r="F13">
        <f>'сем КН-21-1т'!N194</f>
        <v>4</v>
      </c>
      <c r="G13">
        <f>'сем КН-21-1т'!J194</f>
        <v>30</v>
      </c>
      <c r="H13">
        <f>'сем КН-21-1т'!K194</f>
        <v>30</v>
      </c>
      <c r="I13">
        <f>'сем КН-21-1т'!L194</f>
        <v>0</v>
      </c>
      <c r="J13" t="str">
        <f>'сем КН-21-1т'!Q194</f>
        <v>залік</v>
      </c>
      <c r="N13" t="str">
        <f>'сем КН-21-1т'!R194</f>
        <v>кіт</v>
      </c>
      <c r="O13" t="s">
        <v>297</v>
      </c>
    </row>
    <row r="14" spans="1:15" ht="12.75">
      <c r="A14" s="750" t="str">
        <f>'сем КН-21-1т'!A195</f>
        <v>1.1</v>
      </c>
      <c r="B14" t="str">
        <f>'сем КН-21-1т'!P195</f>
        <v>ПК</v>
      </c>
      <c r="C14" s="750" t="str">
        <f>'сем КН-21-1т'!B195</f>
        <v>Фізичне виховання</v>
      </c>
      <c r="D14">
        <v>1</v>
      </c>
      <c r="E14" t="s">
        <v>295</v>
      </c>
      <c r="F14">
        <f>'сем КН-21-1т'!N195</f>
        <v>4</v>
      </c>
      <c r="G14">
        <f>'сем КН-21-1т'!J195</f>
        <v>4</v>
      </c>
      <c r="H14">
        <f>'сем КН-21-1т'!K195</f>
        <v>0</v>
      </c>
      <c r="I14">
        <f>'сем КН-21-1т'!L195</f>
        <v>128</v>
      </c>
      <c r="J14" t="str">
        <f>'сем КН-21-1т'!Q195</f>
        <v>залік</v>
      </c>
      <c r="N14" t="str">
        <f>'сем КН-21-1т'!R195</f>
        <v>фв</v>
      </c>
      <c r="O14" t="s">
        <v>298</v>
      </c>
    </row>
    <row r="15" spans="1:14" ht="12.75">
      <c r="A15" s="1201" t="s">
        <v>300</v>
      </c>
      <c r="B15" s="1201"/>
      <c r="C15" s="1201"/>
      <c r="D15" s="1201"/>
      <c r="E15" s="1201"/>
      <c r="F15" s="1201"/>
      <c r="G15" s="1201"/>
      <c r="H15" s="1201"/>
      <c r="I15" s="1201"/>
      <c r="J15" s="1201"/>
      <c r="N15">
        <f>'сем КН-21-1т'!R198</f>
        <v>0</v>
      </c>
    </row>
    <row r="16" spans="1:16" ht="12.75">
      <c r="A16" s="750" t="str">
        <f>'сем КН-21-1т'!A199</f>
        <v>1.1.2</v>
      </c>
      <c r="B16" t="str">
        <f>'сем КН-21-1т'!P199</f>
        <v>ЗО</v>
      </c>
      <c r="C16" s="751" t="str">
        <f>'сем КН-21-1т'!B199</f>
        <v>Історія української культури (2а)</v>
      </c>
      <c r="D16">
        <v>2</v>
      </c>
      <c r="E16" t="s">
        <v>295</v>
      </c>
      <c r="F16">
        <f>'сем КН-21-1т'!N199</f>
        <v>0.5</v>
      </c>
      <c r="G16">
        <f>'сем КН-21-1т'!J199</f>
        <v>10</v>
      </c>
      <c r="H16">
        <f>'сем КН-21-1т'!K199</f>
        <v>0</v>
      </c>
      <c r="I16">
        <f>'сем КН-21-1т'!L199</f>
        <v>0</v>
      </c>
      <c r="J16" t="str">
        <f>'сем КН-21-1т'!Q199</f>
        <v>залік</v>
      </c>
      <c r="N16" t="str">
        <f>'сем КН-21-1т'!R199</f>
        <v>філ</v>
      </c>
      <c r="O16" t="s">
        <v>298</v>
      </c>
      <c r="P16" t="s">
        <v>304</v>
      </c>
    </row>
    <row r="17" spans="1:15" ht="12.75">
      <c r="A17" s="750" t="str">
        <f>'сем КН-21-1т'!A200</f>
        <v>1.1.8</v>
      </c>
      <c r="B17" t="str">
        <f>'сем КН-21-1т'!P200</f>
        <v>ЗО</v>
      </c>
      <c r="C17" s="751" t="str">
        <f>'сем КН-21-1т'!B200</f>
        <v>Теорія ймовірностей, ймовірностні процеси і математична статистика (2а)</v>
      </c>
      <c r="D17">
        <v>2</v>
      </c>
      <c r="E17" t="s">
        <v>295</v>
      </c>
      <c r="F17">
        <f>'сем КН-21-1т'!N200</f>
        <v>2</v>
      </c>
      <c r="G17">
        <f>'сем КН-21-1т'!J200</f>
        <v>18</v>
      </c>
      <c r="H17">
        <f>'сем КН-21-1т'!K200</f>
        <v>0</v>
      </c>
      <c r="I17">
        <f>'сем КН-21-1т'!L200</f>
        <v>18</v>
      </c>
      <c r="J17" t="str">
        <f>'сем КН-21-1т'!Q200</f>
        <v>екзамен</v>
      </c>
      <c r="N17" t="str">
        <f>'сем КН-21-1т'!R200</f>
        <v>вм</v>
      </c>
      <c r="O17" t="s">
        <v>299</v>
      </c>
    </row>
    <row r="18" spans="1:15" ht="12.75">
      <c r="A18" s="750" t="str">
        <f>'сем КН-21-1т'!A201</f>
        <v>1.1.13</v>
      </c>
      <c r="B18" t="str">
        <f>'сем КН-21-1т'!P201</f>
        <v>ЗО</v>
      </c>
      <c r="C18" s="750" t="str">
        <f>'сем КН-21-1т'!B201</f>
        <v>Об'єктно-орієнтоване програмування </v>
      </c>
      <c r="D18">
        <v>2</v>
      </c>
      <c r="E18" t="s">
        <v>295</v>
      </c>
      <c r="F18">
        <f>'сем КН-21-1т'!N201</f>
        <v>4</v>
      </c>
      <c r="G18">
        <f>'сем КН-21-1т'!J201</f>
        <v>36</v>
      </c>
      <c r="H18">
        <f>'сем КН-21-1т'!K201</f>
        <v>36</v>
      </c>
      <c r="I18">
        <f>'сем КН-21-1т'!L201</f>
        <v>0</v>
      </c>
      <c r="J18" t="str">
        <f>'сем КН-21-1т'!Q201</f>
        <v>екзамен</v>
      </c>
      <c r="N18" t="str">
        <f>'сем КН-21-1т'!R201</f>
        <v>кіт</v>
      </c>
      <c r="O18" t="s">
        <v>297</v>
      </c>
    </row>
    <row r="19" spans="1:15" ht="12.75">
      <c r="A19" s="750" t="str">
        <f>'сем КН-21-1т'!A202</f>
        <v>1.2.5</v>
      </c>
      <c r="B19" t="str">
        <f>'сем КН-21-1т'!P202</f>
        <v>ПО</v>
      </c>
      <c r="C19" s="750" t="str">
        <f>'сем КН-21-1т'!B202</f>
        <v>Організація баз даних та знань (курсова робота)</v>
      </c>
      <c r="D19">
        <v>2</v>
      </c>
      <c r="E19" t="s">
        <v>295</v>
      </c>
      <c r="F19">
        <f>'сем КН-21-1т'!N202</f>
        <v>1</v>
      </c>
      <c r="G19">
        <f>'сем КН-21-1т'!J202</f>
        <v>0</v>
      </c>
      <c r="H19">
        <f>'сем КН-21-1т'!K202</f>
        <v>0</v>
      </c>
      <c r="I19">
        <f>'сем КН-21-1т'!L202</f>
        <v>18</v>
      </c>
      <c r="J19">
        <f>'сем КН-21-1т'!Q202</f>
        <v>0</v>
      </c>
      <c r="N19" t="str">
        <f>'сем КН-21-1т'!R202</f>
        <v>кіт</v>
      </c>
      <c r="O19" t="s">
        <v>297</v>
      </c>
    </row>
    <row r="20" spans="1:15" ht="12.75">
      <c r="A20" s="750" t="str">
        <f>'сем КН-21-1т'!A203</f>
        <v>1.2.6</v>
      </c>
      <c r="B20" t="str">
        <f>'сем КН-21-1т'!P203</f>
        <v>ПО</v>
      </c>
      <c r="C20" s="750" t="str">
        <f>'сем КН-21-1т'!B203</f>
        <v>Операційні системи та системне програмування</v>
      </c>
      <c r="D20">
        <v>2</v>
      </c>
      <c r="E20" t="s">
        <v>295</v>
      </c>
      <c r="F20">
        <f>'сем КН-21-1т'!N203</f>
        <v>3</v>
      </c>
      <c r="G20">
        <f>'сем КН-21-1т'!J203</f>
        <v>36</v>
      </c>
      <c r="H20">
        <f>'сем КН-21-1т'!K203</f>
        <v>18</v>
      </c>
      <c r="I20">
        <f>'сем КН-21-1т'!L203</f>
        <v>0</v>
      </c>
      <c r="J20" t="str">
        <f>'сем КН-21-1т'!Q203</f>
        <v>екзамен</v>
      </c>
      <c r="N20" t="str">
        <f>'сем КН-21-1т'!R203</f>
        <v>кіт</v>
      </c>
      <c r="O20" t="s">
        <v>297</v>
      </c>
    </row>
    <row r="21" spans="1:15" ht="12.75">
      <c r="A21" s="750" t="str">
        <f>'сем КН-21-1т'!A204</f>
        <v>1.2.7</v>
      </c>
      <c r="B21" t="str">
        <f>'сем КН-21-1т'!P204</f>
        <v>ПО</v>
      </c>
      <c r="C21" s="750" t="str">
        <f>'сем КН-21-1т'!B204</f>
        <v> Методи дослідження операцій </v>
      </c>
      <c r="D21">
        <v>2</v>
      </c>
      <c r="E21" t="s">
        <v>295</v>
      </c>
      <c r="F21">
        <f>'сем КН-21-1т'!N204</f>
        <v>3</v>
      </c>
      <c r="G21">
        <f>'сем КН-21-1т'!J204</f>
        <v>36</v>
      </c>
      <c r="H21">
        <f>'сем КН-21-1т'!K204</f>
        <v>18</v>
      </c>
      <c r="I21">
        <f>'сем КН-21-1т'!L204</f>
        <v>0</v>
      </c>
      <c r="J21" t="str">
        <f>'сем КН-21-1т'!Q204</f>
        <v>екзамен</v>
      </c>
      <c r="N21" t="str">
        <f>'сем КН-21-1т'!R204</f>
        <v>кіт</v>
      </c>
      <c r="O21" t="s">
        <v>297</v>
      </c>
    </row>
    <row r="22" spans="1:15" ht="12.75">
      <c r="A22" s="750" t="str">
        <f>'сем КН-21-1т'!A205</f>
        <v>1.2.8</v>
      </c>
      <c r="B22" t="str">
        <f>'сем КН-21-1т'!P205</f>
        <v>ПО</v>
      </c>
      <c r="C22" s="750" t="str">
        <f>'сем КН-21-1т'!B205</f>
        <v>Теорія алгоритмів та графів</v>
      </c>
      <c r="D22">
        <v>2</v>
      </c>
      <c r="E22" t="s">
        <v>295</v>
      </c>
      <c r="F22">
        <f>'сем КН-21-1т'!N205</f>
        <v>3</v>
      </c>
      <c r="G22">
        <f>'сем КН-21-1т'!J205</f>
        <v>36</v>
      </c>
      <c r="H22">
        <f>'сем КН-21-1т'!K205</f>
        <v>18</v>
      </c>
      <c r="I22">
        <f>'сем КН-21-1т'!L205</f>
        <v>0</v>
      </c>
      <c r="J22" t="str">
        <f>'сем КН-21-1т'!Q205</f>
        <v>залік</v>
      </c>
      <c r="N22" t="str">
        <f>'сем КН-21-1т'!R205</f>
        <v>кіт</v>
      </c>
      <c r="O22" t="s">
        <v>297</v>
      </c>
    </row>
    <row r="23" spans="1:14" ht="12.75">
      <c r="A23" s="750" t="str">
        <f>'сем КН-21-1т'!A206</f>
        <v>Дисципліна 2 семестру</v>
      </c>
      <c r="B23" t="str">
        <f>'сем КН-21-1т'!P206</f>
        <v>ЗВ</v>
      </c>
      <c r="C23" s="750">
        <f>'сем КН-21-1т'!B206</f>
        <v>0</v>
      </c>
      <c r="D23">
        <v>2</v>
      </c>
      <c r="E23" t="s">
        <v>295</v>
      </c>
      <c r="F23">
        <f>'сем КН-21-1т'!N206</f>
        <v>3</v>
      </c>
      <c r="G23">
        <f>'сем КН-21-1т'!J206</f>
        <v>36</v>
      </c>
      <c r="H23">
        <f>'сем КН-21-1т'!K206</f>
        <v>0</v>
      </c>
      <c r="I23">
        <f>'сем КН-21-1т'!L206</f>
        <v>18</v>
      </c>
      <c r="J23" t="str">
        <f>'сем КН-21-1т'!Q206</f>
        <v>залік</v>
      </c>
      <c r="N23">
        <f>'сем КН-21-1т'!R206</f>
        <v>0</v>
      </c>
    </row>
    <row r="24" spans="1:15" ht="12.75">
      <c r="A24" s="750" t="str">
        <f>'сем КН-21-1т'!A207</f>
        <v>2.1.1</v>
      </c>
      <c r="B24" t="str">
        <f>'сем КН-21-1т'!P207</f>
        <v>ЗВ</v>
      </c>
      <c r="C24" s="750" t="str">
        <f>'сем КН-21-1т'!B207</f>
        <v>Основи інженерних розрахунків  </v>
      </c>
      <c r="D24">
        <v>2</v>
      </c>
      <c r="E24" t="s">
        <v>295</v>
      </c>
      <c r="F24">
        <f>'сем КН-21-1т'!N207</f>
        <v>3</v>
      </c>
      <c r="G24">
        <f>'сем КН-21-1т'!J207</f>
        <v>30</v>
      </c>
      <c r="H24">
        <f>'сем КН-21-1т'!K207</f>
        <v>0</v>
      </c>
      <c r="I24">
        <f>'сем КН-21-1т'!L207</f>
        <v>15</v>
      </c>
      <c r="J24" t="str">
        <f>'сем КН-21-1т'!Q207</f>
        <v>залік</v>
      </c>
      <c r="N24" t="str">
        <f>'сем КН-21-1т'!R207</f>
        <v>техм</v>
      </c>
      <c r="O24" t="s">
        <v>297</v>
      </c>
    </row>
    <row r="25" spans="1:15" ht="12.75">
      <c r="A25" s="750" t="str">
        <f>'сем КН-21-1т'!A208</f>
        <v>2.1.2</v>
      </c>
      <c r="B25" t="str">
        <f>'сем КН-21-1т'!P208</f>
        <v>ЗВ</v>
      </c>
      <c r="C25" s="750" t="str">
        <f>'сем КН-21-1т'!B208</f>
        <v>Технічна механіка </v>
      </c>
      <c r="D25">
        <v>2</v>
      </c>
      <c r="E25" t="s">
        <v>295</v>
      </c>
      <c r="F25">
        <f>'сем КН-21-1т'!N208</f>
        <v>3</v>
      </c>
      <c r="G25">
        <f>'сем КН-21-1т'!J208</f>
        <v>30</v>
      </c>
      <c r="H25">
        <f>'сем КН-21-1т'!K208</f>
        <v>0</v>
      </c>
      <c r="I25">
        <f>'сем КН-21-1т'!L208</f>
        <v>15</v>
      </c>
      <c r="J25" t="str">
        <f>'сем КН-21-1т'!Q208</f>
        <v>залік</v>
      </c>
      <c r="N25" t="str">
        <f>'сем КН-21-1т'!R208</f>
        <v>техм</v>
      </c>
      <c r="O25" t="s">
        <v>297</v>
      </c>
    </row>
    <row r="26" spans="1:14" ht="12.75">
      <c r="A26" s="750" t="str">
        <f>'сем КН-21-1т'!A209</f>
        <v>Дисципліна 2 семестру</v>
      </c>
      <c r="B26" t="str">
        <f>'сем КН-21-1т'!P209</f>
        <v>ПВ</v>
      </c>
      <c r="C26" s="750">
        <f>'сем КН-21-1т'!B209</f>
        <v>0</v>
      </c>
      <c r="D26">
        <v>2</v>
      </c>
      <c r="E26" t="s">
        <v>295</v>
      </c>
      <c r="F26">
        <f>'сем КН-21-1т'!N209</f>
        <v>4</v>
      </c>
      <c r="G26">
        <f>'сем КН-21-1т'!J209</f>
        <v>36</v>
      </c>
      <c r="H26">
        <f>'сем КН-21-1т'!K209</f>
        <v>36</v>
      </c>
      <c r="I26">
        <f>'сем КН-21-1т'!L209</f>
        <v>0</v>
      </c>
      <c r="J26" t="str">
        <f>'сем КН-21-1т'!Q209</f>
        <v>залік</v>
      </c>
      <c r="N26">
        <f>'сем КН-21-1т'!R209</f>
        <v>0</v>
      </c>
    </row>
    <row r="27" spans="1:15" ht="12.75">
      <c r="A27" s="750" t="str">
        <f>'сем КН-21-1т'!A210</f>
        <v>2.2.4</v>
      </c>
      <c r="B27" t="str">
        <f>'сем КН-21-1т'!P210</f>
        <v>ПВ</v>
      </c>
      <c r="C27" s="750" t="str">
        <f>'сем КН-21-1т'!B210</f>
        <v>Ймовірнісні процеси і мат. статистика в автоматизованих системах  </v>
      </c>
      <c r="D27">
        <v>2</v>
      </c>
      <c r="E27" t="s">
        <v>295</v>
      </c>
      <c r="F27">
        <f>'сем КН-21-1т'!N210</f>
        <v>4</v>
      </c>
      <c r="G27">
        <f>'сем КН-21-1т'!J210</f>
        <v>36</v>
      </c>
      <c r="H27">
        <f>'сем КН-21-1т'!K210</f>
        <v>36</v>
      </c>
      <c r="I27">
        <f>'сем КН-21-1т'!L210</f>
        <v>0</v>
      </c>
      <c r="J27" t="str">
        <f>'сем КН-21-1т'!Q210</f>
        <v>залік</v>
      </c>
      <c r="N27" t="str">
        <f>'сем КН-21-1т'!R210</f>
        <v>кіт</v>
      </c>
      <c r="O27" t="s">
        <v>297</v>
      </c>
    </row>
    <row r="28" spans="1:15" ht="12.75">
      <c r="A28" s="750" t="str">
        <f>'сем КН-21-1т'!A211</f>
        <v>2.2.5</v>
      </c>
      <c r="B28" t="str">
        <f>'сем КН-21-1т'!P211</f>
        <v>ПВ</v>
      </c>
      <c r="C28" s="750" t="str">
        <f>'сем КН-21-1т'!B211</f>
        <v>Автоматизовані системи наукових досліджень</v>
      </c>
      <c r="D28">
        <v>2</v>
      </c>
      <c r="E28" t="s">
        <v>295</v>
      </c>
      <c r="F28">
        <f>'сем КН-21-1т'!N211</f>
        <v>4</v>
      </c>
      <c r="G28">
        <f>'сем КН-21-1т'!J211</f>
        <v>36</v>
      </c>
      <c r="H28">
        <f>'сем КН-21-1т'!K211</f>
        <v>36</v>
      </c>
      <c r="I28">
        <f>'сем КН-21-1т'!L211</f>
        <v>0</v>
      </c>
      <c r="J28" t="str">
        <f>'сем КН-21-1т'!Q211</f>
        <v>залік</v>
      </c>
      <c r="N28" t="str">
        <f>'сем КН-21-1т'!R211</f>
        <v>кіт</v>
      </c>
      <c r="O28" t="s">
        <v>297</v>
      </c>
    </row>
    <row r="29" spans="1:15" ht="12.75">
      <c r="A29" s="750" t="str">
        <f>'сем КН-21-1т'!A212</f>
        <v>2.2.6</v>
      </c>
      <c r="B29" t="str">
        <f>'сем КН-21-1т'!P212</f>
        <v>ПВ</v>
      </c>
      <c r="C29" s="750" t="str">
        <f>'сем КН-21-1т'!B212</f>
        <v>Методи математичної обробки медико-біологічних даних </v>
      </c>
      <c r="D29">
        <v>2</v>
      </c>
      <c r="E29" t="s">
        <v>295</v>
      </c>
      <c r="F29">
        <f>'сем КН-21-1т'!N212</f>
        <v>4</v>
      </c>
      <c r="G29">
        <f>'сем КН-21-1т'!J212</f>
        <v>36</v>
      </c>
      <c r="H29">
        <f>'сем КН-21-1т'!K212</f>
        <v>36</v>
      </c>
      <c r="I29">
        <f>'сем КН-21-1т'!L212</f>
        <v>0</v>
      </c>
      <c r="J29" t="str">
        <f>'сем КН-21-1т'!Q212</f>
        <v>залік</v>
      </c>
      <c r="N29" t="str">
        <f>'сем КН-21-1т'!R212</f>
        <v>кіт</v>
      </c>
      <c r="O29" t="s">
        <v>297</v>
      </c>
    </row>
    <row r="30" spans="1:15" ht="12.75">
      <c r="A30" s="750" t="str">
        <f>'сем КН-21-1т'!A213</f>
        <v>1.1</v>
      </c>
      <c r="B30" t="str">
        <f>'сем КН-21-1т'!P213</f>
        <v>ПК</v>
      </c>
      <c r="C30" s="750" t="str">
        <f>'сем КН-21-1т'!B213</f>
        <v>Фізичне виховання</v>
      </c>
      <c r="D30">
        <v>2</v>
      </c>
      <c r="E30" t="s">
        <v>295</v>
      </c>
      <c r="F30">
        <f>'сем КН-21-1т'!N213</f>
        <v>4</v>
      </c>
      <c r="G30">
        <f>'сем КН-21-1т'!J213</f>
        <v>4</v>
      </c>
      <c r="H30">
        <f>'сем КН-21-1т'!K213</f>
        <v>0</v>
      </c>
      <c r="I30">
        <f>'сем КН-21-1т'!L213</f>
        <v>128</v>
      </c>
      <c r="J30" t="str">
        <f>'сем КН-21-1т'!Q213</f>
        <v>залік</v>
      </c>
      <c r="N30" t="str">
        <f>'сем КН-21-1т'!R213</f>
        <v>фв</v>
      </c>
      <c r="O30" t="s">
        <v>298</v>
      </c>
    </row>
    <row r="31" spans="1:3" ht="12.75">
      <c r="A31" s="750"/>
      <c r="C31" s="750"/>
    </row>
    <row r="32" spans="1:3" ht="12.75">
      <c r="A32" s="750"/>
      <c r="C32" s="750"/>
    </row>
    <row r="33" spans="1:3" ht="12.75">
      <c r="A33" s="750"/>
      <c r="C33" s="750"/>
    </row>
    <row r="34" spans="1:14" ht="12.75">
      <c r="A34" s="1202" t="s">
        <v>301</v>
      </c>
      <c r="B34" s="1202"/>
      <c r="C34" s="1202"/>
      <c r="D34" s="1202"/>
      <c r="E34" s="1202"/>
      <c r="F34" s="1202"/>
      <c r="G34" s="1202"/>
      <c r="H34" s="1202"/>
      <c r="I34" s="1202"/>
      <c r="J34" s="1202"/>
      <c r="N34">
        <v>0</v>
      </c>
    </row>
    <row r="35" spans="1:15" s="752" customFormat="1" ht="12.75">
      <c r="A35" s="751" t="s">
        <v>59</v>
      </c>
      <c r="B35" s="752" t="s">
        <v>266</v>
      </c>
      <c r="C35" s="752" t="s">
        <v>263</v>
      </c>
      <c r="D35" s="752" t="s">
        <v>278</v>
      </c>
      <c r="E35" s="752" t="s">
        <v>295</v>
      </c>
      <c r="F35" s="752">
        <v>1</v>
      </c>
      <c r="G35" s="752">
        <v>10</v>
      </c>
      <c r="H35" s="752">
        <v>0</v>
      </c>
      <c r="I35" s="752">
        <v>0</v>
      </c>
      <c r="J35" s="752" t="s">
        <v>270</v>
      </c>
      <c r="N35" s="752" t="s">
        <v>276</v>
      </c>
      <c r="O35" s="752" t="s">
        <v>298</v>
      </c>
    </row>
    <row r="36" spans="1:15" s="752" customFormat="1" ht="12.75">
      <c r="A36" s="751" t="s">
        <v>88</v>
      </c>
      <c r="B36" s="752" t="s">
        <v>266</v>
      </c>
      <c r="C36" s="752" t="s">
        <v>296</v>
      </c>
      <c r="D36" s="752" t="s">
        <v>278</v>
      </c>
      <c r="E36" s="752" t="s">
        <v>295</v>
      </c>
      <c r="F36" s="752">
        <v>4</v>
      </c>
      <c r="G36" s="752">
        <v>18</v>
      </c>
      <c r="H36" s="752">
        <v>0</v>
      </c>
      <c r="I36" s="752">
        <v>18</v>
      </c>
      <c r="J36" s="752" t="s">
        <v>271</v>
      </c>
      <c r="N36" s="752" t="s">
        <v>274</v>
      </c>
      <c r="O36" s="752" t="s">
        <v>299</v>
      </c>
    </row>
    <row r="37" spans="1:15" ht="12.75">
      <c r="A37" s="750" t="s">
        <v>143</v>
      </c>
      <c r="B37" t="s">
        <v>266</v>
      </c>
      <c r="C37" t="s">
        <v>264</v>
      </c>
      <c r="D37" t="s">
        <v>278</v>
      </c>
      <c r="E37" t="s">
        <v>295</v>
      </c>
      <c r="F37">
        <v>4</v>
      </c>
      <c r="G37">
        <f>G18/2</f>
        <v>18</v>
      </c>
      <c r="H37">
        <f>H18/2</f>
        <v>18</v>
      </c>
      <c r="I37">
        <f>I18/2</f>
        <v>0</v>
      </c>
      <c r="N37" t="s">
        <v>273</v>
      </c>
      <c r="O37" t="s">
        <v>297</v>
      </c>
    </row>
    <row r="38" spans="1:15" ht="12.75">
      <c r="A38" s="750" t="s">
        <v>104</v>
      </c>
      <c r="B38" t="s">
        <v>267</v>
      </c>
      <c r="C38" t="s">
        <v>265</v>
      </c>
      <c r="D38" t="s">
        <v>278</v>
      </c>
      <c r="E38" t="s">
        <v>295</v>
      </c>
      <c r="F38">
        <v>1</v>
      </c>
      <c r="G38">
        <f aca="true" t="shared" si="0" ref="G38:I48">G19/2</f>
        <v>0</v>
      </c>
      <c r="H38">
        <f t="shared" si="0"/>
        <v>0</v>
      </c>
      <c r="I38">
        <f t="shared" si="0"/>
        <v>9</v>
      </c>
      <c r="N38" t="s">
        <v>273</v>
      </c>
      <c r="O38" t="s">
        <v>297</v>
      </c>
    </row>
    <row r="39" spans="1:15" ht="12.75">
      <c r="A39" s="750" t="s">
        <v>105</v>
      </c>
      <c r="B39" t="s">
        <v>267</v>
      </c>
      <c r="C39" t="s">
        <v>197</v>
      </c>
      <c r="D39" t="s">
        <v>278</v>
      </c>
      <c r="E39" t="s">
        <v>295</v>
      </c>
      <c r="F39">
        <v>3</v>
      </c>
      <c r="G39">
        <f t="shared" si="0"/>
        <v>18</v>
      </c>
      <c r="H39">
        <f t="shared" si="0"/>
        <v>9</v>
      </c>
      <c r="I39">
        <f t="shared" si="0"/>
        <v>0</v>
      </c>
      <c r="N39" t="s">
        <v>273</v>
      </c>
      <c r="O39" t="s">
        <v>297</v>
      </c>
    </row>
    <row r="40" spans="1:15" ht="12.75">
      <c r="A40" s="750" t="s">
        <v>106</v>
      </c>
      <c r="B40" t="s">
        <v>267</v>
      </c>
      <c r="C40" t="s">
        <v>205</v>
      </c>
      <c r="D40" t="s">
        <v>278</v>
      </c>
      <c r="E40" t="s">
        <v>295</v>
      </c>
      <c r="F40">
        <v>3</v>
      </c>
      <c r="G40">
        <f t="shared" si="0"/>
        <v>18</v>
      </c>
      <c r="H40">
        <f t="shared" si="0"/>
        <v>9</v>
      </c>
      <c r="I40">
        <f t="shared" si="0"/>
        <v>0</v>
      </c>
      <c r="N40" t="s">
        <v>273</v>
      </c>
      <c r="O40" t="s">
        <v>297</v>
      </c>
    </row>
    <row r="41" spans="1:15" ht="12.75">
      <c r="A41" s="750" t="s">
        <v>110</v>
      </c>
      <c r="B41" t="s">
        <v>267</v>
      </c>
      <c r="C41" t="s">
        <v>195</v>
      </c>
      <c r="D41" t="s">
        <v>278</v>
      </c>
      <c r="E41" t="s">
        <v>295</v>
      </c>
      <c r="F41">
        <v>3</v>
      </c>
      <c r="G41">
        <f t="shared" si="0"/>
        <v>18</v>
      </c>
      <c r="H41">
        <f t="shared" si="0"/>
        <v>9</v>
      </c>
      <c r="I41">
        <f t="shared" si="0"/>
        <v>0</v>
      </c>
      <c r="N41" t="s">
        <v>273</v>
      </c>
      <c r="O41" t="s">
        <v>297</v>
      </c>
    </row>
    <row r="42" spans="2:14" ht="12.75">
      <c r="B42" t="s">
        <v>268</v>
      </c>
      <c r="C42" s="750" t="s">
        <v>149</v>
      </c>
      <c r="D42" t="s">
        <v>278</v>
      </c>
      <c r="E42" t="s">
        <v>295</v>
      </c>
      <c r="F42">
        <v>3</v>
      </c>
      <c r="G42">
        <f t="shared" si="0"/>
        <v>18</v>
      </c>
      <c r="H42">
        <f t="shared" si="0"/>
        <v>0</v>
      </c>
      <c r="I42">
        <f t="shared" si="0"/>
        <v>9</v>
      </c>
      <c r="N42">
        <v>0</v>
      </c>
    </row>
    <row r="43" spans="1:15" ht="12.75">
      <c r="A43" s="750" t="s">
        <v>155</v>
      </c>
      <c r="B43" t="s">
        <v>268</v>
      </c>
      <c r="C43" t="s">
        <v>183</v>
      </c>
      <c r="D43" t="s">
        <v>278</v>
      </c>
      <c r="E43" t="s">
        <v>295</v>
      </c>
      <c r="F43">
        <v>3</v>
      </c>
      <c r="G43">
        <f t="shared" si="0"/>
        <v>15</v>
      </c>
      <c r="H43">
        <f t="shared" si="0"/>
        <v>0</v>
      </c>
      <c r="I43">
        <f t="shared" si="0"/>
        <v>7.5</v>
      </c>
      <c r="N43" t="s">
        <v>272</v>
      </c>
      <c r="O43" t="s">
        <v>297</v>
      </c>
    </row>
    <row r="44" spans="1:15" ht="12.75">
      <c r="A44" s="750" t="s">
        <v>90</v>
      </c>
      <c r="B44" t="s">
        <v>268</v>
      </c>
      <c r="C44" t="s">
        <v>184</v>
      </c>
      <c r="D44" t="s">
        <v>278</v>
      </c>
      <c r="E44" t="s">
        <v>295</v>
      </c>
      <c r="F44">
        <v>3</v>
      </c>
      <c r="G44">
        <f t="shared" si="0"/>
        <v>15</v>
      </c>
      <c r="H44">
        <f t="shared" si="0"/>
        <v>0</v>
      </c>
      <c r="I44">
        <f t="shared" si="0"/>
        <v>7.5</v>
      </c>
      <c r="N44" t="s">
        <v>272</v>
      </c>
      <c r="O44" t="s">
        <v>297</v>
      </c>
    </row>
    <row r="45" spans="2:14" ht="12.75">
      <c r="B45" t="s">
        <v>269</v>
      </c>
      <c r="C45" s="750" t="s">
        <v>149</v>
      </c>
      <c r="D45" t="s">
        <v>278</v>
      </c>
      <c r="E45" t="s">
        <v>295</v>
      </c>
      <c r="F45">
        <v>4</v>
      </c>
      <c r="G45">
        <f t="shared" si="0"/>
        <v>18</v>
      </c>
      <c r="H45">
        <f t="shared" si="0"/>
        <v>18</v>
      </c>
      <c r="I45">
        <f t="shared" si="0"/>
        <v>0</v>
      </c>
      <c r="N45">
        <v>0</v>
      </c>
    </row>
    <row r="46" spans="1:15" ht="12.75">
      <c r="A46" s="750" t="s">
        <v>164</v>
      </c>
      <c r="B46" t="s">
        <v>269</v>
      </c>
      <c r="C46" t="s">
        <v>217</v>
      </c>
      <c r="D46" t="s">
        <v>278</v>
      </c>
      <c r="E46" t="s">
        <v>295</v>
      </c>
      <c r="F46">
        <v>4</v>
      </c>
      <c r="G46">
        <f t="shared" si="0"/>
        <v>18</v>
      </c>
      <c r="H46">
        <f t="shared" si="0"/>
        <v>18</v>
      </c>
      <c r="I46">
        <f t="shared" si="0"/>
        <v>0</v>
      </c>
      <c r="N46" t="s">
        <v>273</v>
      </c>
      <c r="O46" t="s">
        <v>297</v>
      </c>
    </row>
    <row r="47" spans="1:15" ht="12.75">
      <c r="A47" s="750" t="s">
        <v>108</v>
      </c>
      <c r="B47" t="s">
        <v>269</v>
      </c>
      <c r="C47" t="s">
        <v>218</v>
      </c>
      <c r="D47" t="s">
        <v>278</v>
      </c>
      <c r="E47" t="s">
        <v>295</v>
      </c>
      <c r="F47">
        <v>4</v>
      </c>
      <c r="G47">
        <f t="shared" si="0"/>
        <v>18</v>
      </c>
      <c r="H47">
        <f t="shared" si="0"/>
        <v>18</v>
      </c>
      <c r="I47">
        <f t="shared" si="0"/>
        <v>0</v>
      </c>
      <c r="N47" t="s">
        <v>273</v>
      </c>
      <c r="O47" t="s">
        <v>297</v>
      </c>
    </row>
    <row r="48" spans="1:15" ht="12.75">
      <c r="A48" s="750" t="s">
        <v>109</v>
      </c>
      <c r="B48" t="s">
        <v>269</v>
      </c>
      <c r="C48" t="s">
        <v>219</v>
      </c>
      <c r="D48" t="s">
        <v>278</v>
      </c>
      <c r="E48" t="s">
        <v>295</v>
      </c>
      <c r="F48">
        <v>4</v>
      </c>
      <c r="G48">
        <f t="shared" si="0"/>
        <v>18</v>
      </c>
      <c r="H48">
        <f t="shared" si="0"/>
        <v>18</v>
      </c>
      <c r="I48">
        <f t="shared" si="0"/>
        <v>0</v>
      </c>
      <c r="N48" t="s">
        <v>273</v>
      </c>
      <c r="O48" t="s">
        <v>297</v>
      </c>
    </row>
    <row r="49" spans="1:15" ht="12.75">
      <c r="A49" s="750" t="s">
        <v>234</v>
      </c>
      <c r="B49" t="s">
        <v>141</v>
      </c>
      <c r="C49" t="s">
        <v>40</v>
      </c>
      <c r="D49" t="s">
        <v>278</v>
      </c>
      <c r="E49" t="s">
        <v>295</v>
      </c>
      <c r="F49">
        <v>4</v>
      </c>
      <c r="G49">
        <v>4</v>
      </c>
      <c r="H49">
        <v>0</v>
      </c>
      <c r="I49">
        <v>128</v>
      </c>
      <c r="N49" t="s">
        <v>277</v>
      </c>
      <c r="O49" t="s">
        <v>298</v>
      </c>
    </row>
    <row r="52" spans="1:10" ht="12.75">
      <c r="A52" s="1202" t="s">
        <v>302</v>
      </c>
      <c r="B52" s="1202"/>
      <c r="C52" s="1202"/>
      <c r="D52" s="1202"/>
      <c r="E52" s="1202"/>
      <c r="F52" s="1202"/>
      <c r="G52" s="1202"/>
      <c r="H52" s="1202"/>
      <c r="I52" s="1202"/>
      <c r="J52" s="1202"/>
    </row>
    <row r="53" spans="1:15" ht="12.75">
      <c r="A53" s="750" t="s">
        <v>143</v>
      </c>
      <c r="B53" t="s">
        <v>266</v>
      </c>
      <c r="C53" t="s">
        <v>264</v>
      </c>
      <c r="D53" t="s">
        <v>303</v>
      </c>
      <c r="E53" t="s">
        <v>295</v>
      </c>
      <c r="F53">
        <v>4</v>
      </c>
      <c r="G53">
        <f aca="true" t="shared" si="1" ref="G53:I64">G36/2</f>
        <v>9</v>
      </c>
      <c r="H53">
        <f t="shared" si="1"/>
        <v>0</v>
      </c>
      <c r="I53">
        <f t="shared" si="1"/>
        <v>9</v>
      </c>
      <c r="J53" t="s">
        <v>271</v>
      </c>
      <c r="N53" t="s">
        <v>273</v>
      </c>
      <c r="O53" t="s">
        <v>297</v>
      </c>
    </row>
    <row r="54" spans="1:15" ht="12.75">
      <c r="A54" s="750" t="s">
        <v>104</v>
      </c>
      <c r="B54" t="s">
        <v>267</v>
      </c>
      <c r="C54" t="s">
        <v>265</v>
      </c>
      <c r="D54" t="s">
        <v>303</v>
      </c>
      <c r="E54" t="s">
        <v>295</v>
      </c>
      <c r="F54">
        <v>1</v>
      </c>
      <c r="G54">
        <f t="shared" si="1"/>
        <v>9</v>
      </c>
      <c r="H54">
        <f t="shared" si="1"/>
        <v>9</v>
      </c>
      <c r="I54">
        <f t="shared" si="1"/>
        <v>0</v>
      </c>
      <c r="J54">
        <v>0</v>
      </c>
      <c r="N54" t="s">
        <v>273</v>
      </c>
      <c r="O54" t="s">
        <v>297</v>
      </c>
    </row>
    <row r="55" spans="1:15" ht="12.75">
      <c r="A55" s="750" t="s">
        <v>105</v>
      </c>
      <c r="B55" t="s">
        <v>267</v>
      </c>
      <c r="C55" t="s">
        <v>197</v>
      </c>
      <c r="D55" t="s">
        <v>303</v>
      </c>
      <c r="E55" t="s">
        <v>295</v>
      </c>
      <c r="F55">
        <v>3</v>
      </c>
      <c r="G55">
        <f t="shared" si="1"/>
        <v>0</v>
      </c>
      <c r="H55">
        <f t="shared" si="1"/>
        <v>0</v>
      </c>
      <c r="I55">
        <f t="shared" si="1"/>
        <v>4.5</v>
      </c>
      <c r="J55" t="s">
        <v>271</v>
      </c>
      <c r="N55" t="s">
        <v>273</v>
      </c>
      <c r="O55" t="s">
        <v>297</v>
      </c>
    </row>
    <row r="56" spans="1:15" ht="12.75">
      <c r="A56" s="750" t="s">
        <v>106</v>
      </c>
      <c r="B56" t="s">
        <v>267</v>
      </c>
      <c r="C56" t="s">
        <v>205</v>
      </c>
      <c r="D56" t="s">
        <v>303</v>
      </c>
      <c r="E56" t="s">
        <v>295</v>
      </c>
      <c r="F56">
        <v>3</v>
      </c>
      <c r="G56">
        <f t="shared" si="1"/>
        <v>9</v>
      </c>
      <c r="H56">
        <f t="shared" si="1"/>
        <v>4.5</v>
      </c>
      <c r="I56">
        <f t="shared" si="1"/>
        <v>0</v>
      </c>
      <c r="J56" t="s">
        <v>271</v>
      </c>
      <c r="N56" t="s">
        <v>273</v>
      </c>
      <c r="O56" t="s">
        <v>297</v>
      </c>
    </row>
    <row r="57" spans="1:15" ht="12.75">
      <c r="A57" s="750" t="s">
        <v>110</v>
      </c>
      <c r="B57" t="s">
        <v>267</v>
      </c>
      <c r="C57" t="s">
        <v>195</v>
      </c>
      <c r="D57" t="s">
        <v>303</v>
      </c>
      <c r="E57" t="s">
        <v>295</v>
      </c>
      <c r="F57">
        <v>3</v>
      </c>
      <c r="G57">
        <f t="shared" si="1"/>
        <v>9</v>
      </c>
      <c r="H57">
        <f t="shared" si="1"/>
        <v>4.5</v>
      </c>
      <c r="I57">
        <f t="shared" si="1"/>
        <v>0</v>
      </c>
      <c r="J57" t="s">
        <v>270</v>
      </c>
      <c r="N57" t="s">
        <v>273</v>
      </c>
      <c r="O57" t="s">
        <v>297</v>
      </c>
    </row>
    <row r="58" spans="2:14" ht="12.75">
      <c r="B58" t="s">
        <v>268</v>
      </c>
      <c r="C58" s="750" t="s">
        <v>149</v>
      </c>
      <c r="D58" t="s">
        <v>303</v>
      </c>
      <c r="E58" t="s">
        <v>295</v>
      </c>
      <c r="F58">
        <v>3</v>
      </c>
      <c r="G58">
        <f t="shared" si="1"/>
        <v>9</v>
      </c>
      <c r="H58">
        <f t="shared" si="1"/>
        <v>4.5</v>
      </c>
      <c r="I58">
        <f t="shared" si="1"/>
        <v>0</v>
      </c>
      <c r="J58" t="s">
        <v>270</v>
      </c>
      <c r="N58">
        <v>0</v>
      </c>
    </row>
    <row r="59" spans="1:15" ht="12.75">
      <c r="A59" s="750" t="s">
        <v>155</v>
      </c>
      <c r="B59" t="s">
        <v>268</v>
      </c>
      <c r="C59" t="s">
        <v>183</v>
      </c>
      <c r="D59" t="s">
        <v>303</v>
      </c>
      <c r="E59" t="s">
        <v>295</v>
      </c>
      <c r="F59">
        <v>3</v>
      </c>
      <c r="G59">
        <f t="shared" si="1"/>
        <v>9</v>
      </c>
      <c r="H59">
        <f t="shared" si="1"/>
        <v>0</v>
      </c>
      <c r="I59">
        <f t="shared" si="1"/>
        <v>4.5</v>
      </c>
      <c r="J59" t="s">
        <v>270</v>
      </c>
      <c r="N59" t="s">
        <v>272</v>
      </c>
      <c r="O59" t="s">
        <v>297</v>
      </c>
    </row>
    <row r="60" spans="1:15" ht="12.75">
      <c r="A60" s="750" t="s">
        <v>90</v>
      </c>
      <c r="B60" t="s">
        <v>268</v>
      </c>
      <c r="C60" t="s">
        <v>184</v>
      </c>
      <c r="D60" t="s">
        <v>303</v>
      </c>
      <c r="E60" t="s">
        <v>295</v>
      </c>
      <c r="F60">
        <v>3</v>
      </c>
      <c r="G60">
        <f t="shared" si="1"/>
        <v>7.5</v>
      </c>
      <c r="H60">
        <f t="shared" si="1"/>
        <v>0</v>
      </c>
      <c r="I60">
        <f t="shared" si="1"/>
        <v>3.75</v>
      </c>
      <c r="J60" t="s">
        <v>270</v>
      </c>
      <c r="N60" t="s">
        <v>272</v>
      </c>
      <c r="O60" t="s">
        <v>297</v>
      </c>
    </row>
    <row r="61" spans="2:14" ht="12.75">
      <c r="B61" t="s">
        <v>269</v>
      </c>
      <c r="C61" s="750" t="s">
        <v>149</v>
      </c>
      <c r="D61" t="s">
        <v>303</v>
      </c>
      <c r="E61" t="s">
        <v>295</v>
      </c>
      <c r="F61">
        <v>4</v>
      </c>
      <c r="G61">
        <f t="shared" si="1"/>
        <v>7.5</v>
      </c>
      <c r="H61">
        <f t="shared" si="1"/>
        <v>0</v>
      </c>
      <c r="I61">
        <f t="shared" si="1"/>
        <v>3.75</v>
      </c>
      <c r="J61" t="s">
        <v>270</v>
      </c>
      <c r="N61">
        <v>0</v>
      </c>
    </row>
    <row r="62" spans="1:15" ht="12.75">
      <c r="A62" s="750" t="s">
        <v>164</v>
      </c>
      <c r="B62" t="s">
        <v>269</v>
      </c>
      <c r="C62" t="s">
        <v>217</v>
      </c>
      <c r="D62" t="s">
        <v>303</v>
      </c>
      <c r="E62" t="s">
        <v>295</v>
      </c>
      <c r="F62">
        <v>4</v>
      </c>
      <c r="G62">
        <f t="shared" si="1"/>
        <v>9</v>
      </c>
      <c r="H62">
        <f t="shared" si="1"/>
        <v>9</v>
      </c>
      <c r="I62">
        <f t="shared" si="1"/>
        <v>0</v>
      </c>
      <c r="J62" t="s">
        <v>270</v>
      </c>
      <c r="N62" t="s">
        <v>273</v>
      </c>
      <c r="O62" t="s">
        <v>297</v>
      </c>
    </row>
    <row r="63" spans="1:15" ht="12.75">
      <c r="A63" s="750" t="s">
        <v>108</v>
      </c>
      <c r="B63" t="s">
        <v>269</v>
      </c>
      <c r="C63" t="s">
        <v>218</v>
      </c>
      <c r="D63" t="s">
        <v>303</v>
      </c>
      <c r="E63" t="s">
        <v>295</v>
      </c>
      <c r="F63">
        <v>4</v>
      </c>
      <c r="G63">
        <f t="shared" si="1"/>
        <v>9</v>
      </c>
      <c r="H63">
        <f t="shared" si="1"/>
        <v>9</v>
      </c>
      <c r="I63">
        <f t="shared" si="1"/>
        <v>0</v>
      </c>
      <c r="J63" t="s">
        <v>270</v>
      </c>
      <c r="N63" t="s">
        <v>273</v>
      </c>
      <c r="O63" t="s">
        <v>297</v>
      </c>
    </row>
    <row r="64" spans="1:15" ht="12.75">
      <c r="A64" s="750" t="s">
        <v>109</v>
      </c>
      <c r="B64" t="s">
        <v>269</v>
      </c>
      <c r="C64" t="s">
        <v>219</v>
      </c>
      <c r="D64" t="s">
        <v>303</v>
      </c>
      <c r="E64" t="s">
        <v>295</v>
      </c>
      <c r="F64">
        <v>4</v>
      </c>
      <c r="G64">
        <f t="shared" si="1"/>
        <v>9</v>
      </c>
      <c r="H64">
        <f t="shared" si="1"/>
        <v>9</v>
      </c>
      <c r="I64">
        <f t="shared" si="1"/>
        <v>0</v>
      </c>
      <c r="J64" t="s">
        <v>270</v>
      </c>
      <c r="N64" t="s">
        <v>273</v>
      </c>
      <c r="O64" t="s">
        <v>297</v>
      </c>
    </row>
    <row r="65" spans="1:15" ht="12.75">
      <c r="A65" s="750" t="s">
        <v>234</v>
      </c>
      <c r="B65" t="s">
        <v>141</v>
      </c>
      <c r="C65" t="s">
        <v>40</v>
      </c>
      <c r="D65" t="s">
        <v>303</v>
      </c>
      <c r="E65" t="s">
        <v>295</v>
      </c>
      <c r="F65">
        <v>4</v>
      </c>
      <c r="G65">
        <v>4</v>
      </c>
      <c r="H65">
        <v>0</v>
      </c>
      <c r="I65">
        <v>128</v>
      </c>
      <c r="J65" t="s">
        <v>270</v>
      </c>
      <c r="N65" t="s">
        <v>277</v>
      </c>
      <c r="O65" t="s">
        <v>298</v>
      </c>
    </row>
  </sheetData>
  <sheetProtection/>
  <mergeCells count="4">
    <mergeCell ref="A2:J2"/>
    <mergeCell ref="A15:J15"/>
    <mergeCell ref="A34:J34"/>
    <mergeCell ref="A52:J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3"/>
  <sheetViews>
    <sheetView view="pageBreakPreview" zoomScale="75" zoomScaleNormal="50" zoomScaleSheetLayoutView="75" zoomScalePageLayoutView="0" workbookViewId="0" topLeftCell="A1">
      <selection activeCell="B190" sqref="B190"/>
    </sheetView>
  </sheetViews>
  <sheetFormatPr defaultColWidth="9.00390625" defaultRowHeight="12.75"/>
  <cols>
    <col min="1" max="1" width="8.75390625" style="15" customWidth="1"/>
    <col min="2" max="2" width="84.75390625" style="13" customWidth="1"/>
    <col min="3" max="3" width="5.875" style="16" customWidth="1"/>
    <col min="4" max="4" width="7.75390625" style="17" customWidth="1"/>
    <col min="5" max="5" width="6.125" style="17" customWidth="1"/>
    <col min="6" max="6" width="6.125" style="16" customWidth="1"/>
    <col min="7" max="7" width="10.375" style="18" customWidth="1"/>
    <col min="8" max="8" width="9.375" style="16" customWidth="1"/>
    <col min="9" max="9" width="8.875" style="13" customWidth="1"/>
    <col min="10" max="10" width="8.375" style="13" customWidth="1"/>
    <col min="11" max="11" width="8.00390625" style="13" customWidth="1"/>
    <col min="12" max="12" width="8.875" style="13" customWidth="1"/>
    <col min="13" max="13" width="9.125" style="13" customWidth="1"/>
    <col min="14" max="15" width="7.625" style="13" customWidth="1"/>
    <col min="16" max="16" width="9.125" style="5" customWidth="1"/>
    <col min="17" max="17" width="13.125" style="5" customWidth="1"/>
    <col min="18" max="18" width="11.625" style="5" customWidth="1"/>
    <col min="19" max="19" width="1.00390625" style="5" customWidth="1"/>
    <col min="20" max="16384" width="9.125" style="5" customWidth="1"/>
  </cols>
  <sheetData>
    <row r="1" spans="1:15" s="77" customFormat="1" ht="19.5" customHeight="1" thickBot="1">
      <c r="A1" s="1146" t="s">
        <v>180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  <c r="L1" s="1147"/>
      <c r="M1" s="1147"/>
      <c r="N1" s="1148"/>
      <c r="O1" s="1148"/>
    </row>
    <row r="2" spans="1:15" s="77" customFormat="1" ht="19.5" customHeight="1">
      <c r="A2" s="1136" t="s">
        <v>49</v>
      </c>
      <c r="B2" s="1199" t="s">
        <v>24</v>
      </c>
      <c r="C2" s="1105" t="s">
        <v>79</v>
      </c>
      <c r="D2" s="1106"/>
      <c r="E2" s="1106"/>
      <c r="F2" s="1107"/>
      <c r="G2" s="1194" t="s">
        <v>25</v>
      </c>
      <c r="H2" s="1198" t="s">
        <v>50</v>
      </c>
      <c r="I2" s="1198"/>
      <c r="J2" s="1198"/>
      <c r="K2" s="1198"/>
      <c r="L2" s="1198"/>
      <c r="M2" s="1198"/>
      <c r="N2" s="1213" t="s">
        <v>133</v>
      </c>
      <c r="O2" s="1214"/>
    </row>
    <row r="3" spans="1:15" s="77" customFormat="1" ht="19.5" customHeight="1">
      <c r="A3" s="1137"/>
      <c r="B3" s="1150"/>
      <c r="C3" s="1108"/>
      <c r="D3" s="1109"/>
      <c r="E3" s="1109"/>
      <c r="F3" s="1110"/>
      <c r="G3" s="1195"/>
      <c r="H3" s="1172" t="s">
        <v>26</v>
      </c>
      <c r="I3" s="1150" t="s">
        <v>51</v>
      </c>
      <c r="J3" s="1151"/>
      <c r="K3" s="1151"/>
      <c r="L3" s="1151"/>
      <c r="M3" s="1130" t="s">
        <v>27</v>
      </c>
      <c r="N3" s="1215"/>
      <c r="O3" s="1149"/>
    </row>
    <row r="4" spans="1:15" s="77" customFormat="1" ht="19.5" customHeight="1">
      <c r="A4" s="1137"/>
      <c r="B4" s="1150"/>
      <c r="C4" s="1134" t="s">
        <v>52</v>
      </c>
      <c r="D4" s="1134" t="s">
        <v>53</v>
      </c>
      <c r="E4" s="1184" t="s">
        <v>54</v>
      </c>
      <c r="F4" s="1185"/>
      <c r="G4" s="1195"/>
      <c r="H4" s="1172"/>
      <c r="I4" s="1102" t="s">
        <v>22</v>
      </c>
      <c r="J4" s="1149" t="s">
        <v>55</v>
      </c>
      <c r="K4" s="1149"/>
      <c r="L4" s="1149"/>
      <c r="M4" s="1131"/>
      <c r="N4" s="1209" t="s">
        <v>76</v>
      </c>
      <c r="O4" s="1210"/>
    </row>
    <row r="5" spans="1:15" s="77" customFormat="1" ht="19.5" customHeight="1">
      <c r="A5" s="1137"/>
      <c r="B5" s="1150"/>
      <c r="C5" s="1172"/>
      <c r="D5" s="1172"/>
      <c r="E5" s="1130" t="s">
        <v>56</v>
      </c>
      <c r="F5" s="1186" t="s">
        <v>57</v>
      </c>
      <c r="G5" s="1196"/>
      <c r="H5" s="1172"/>
      <c r="I5" s="1103"/>
      <c r="J5" s="1134" t="s">
        <v>28</v>
      </c>
      <c r="K5" s="1134" t="s">
        <v>120</v>
      </c>
      <c r="L5" s="1134" t="s">
        <v>29</v>
      </c>
      <c r="M5" s="1132"/>
      <c r="N5" s="167">
        <v>1</v>
      </c>
      <c r="O5" s="168">
        <v>2</v>
      </c>
    </row>
    <row r="6" spans="1:15" s="77" customFormat="1" ht="19.5" customHeight="1">
      <c r="A6" s="1137"/>
      <c r="B6" s="1150"/>
      <c r="C6" s="1172"/>
      <c r="D6" s="1172"/>
      <c r="E6" s="1152"/>
      <c r="F6" s="1186"/>
      <c r="G6" s="1196"/>
      <c r="H6" s="1172"/>
      <c r="I6" s="1103"/>
      <c r="J6" s="1134"/>
      <c r="K6" s="1134"/>
      <c r="L6" s="1134"/>
      <c r="M6" s="1132"/>
      <c r="N6" s="1211" t="s">
        <v>78</v>
      </c>
      <c r="O6" s="1212"/>
    </row>
    <row r="7" spans="1:15" s="77" customFormat="1" ht="26.25" customHeight="1" thickBot="1">
      <c r="A7" s="1138"/>
      <c r="B7" s="1200"/>
      <c r="C7" s="1173"/>
      <c r="D7" s="1173"/>
      <c r="E7" s="1153"/>
      <c r="F7" s="1187"/>
      <c r="G7" s="1197"/>
      <c r="H7" s="1173"/>
      <c r="I7" s="1104"/>
      <c r="J7" s="1135"/>
      <c r="K7" s="1135"/>
      <c r="L7" s="1135"/>
      <c r="M7" s="1133"/>
      <c r="N7" s="170">
        <v>15</v>
      </c>
      <c r="O7" s="171">
        <v>18</v>
      </c>
    </row>
    <row r="8" spans="1:15" s="77" customFormat="1" ht="19.5" customHeight="1" thickBot="1">
      <c r="A8" s="172">
        <v>1</v>
      </c>
      <c r="B8" s="172">
        <v>2</v>
      </c>
      <c r="C8" s="172">
        <v>3</v>
      </c>
      <c r="D8" s="172">
        <v>4</v>
      </c>
      <c r="E8" s="172">
        <v>5</v>
      </c>
      <c r="F8" s="172">
        <v>6</v>
      </c>
      <c r="G8" s="172">
        <v>7</v>
      </c>
      <c r="H8" s="172">
        <v>8</v>
      </c>
      <c r="I8" s="172">
        <v>9</v>
      </c>
      <c r="J8" s="172">
        <v>10</v>
      </c>
      <c r="K8" s="172">
        <v>11</v>
      </c>
      <c r="L8" s="172">
        <v>12</v>
      </c>
      <c r="M8" s="173">
        <v>13</v>
      </c>
      <c r="N8" s="174">
        <v>14</v>
      </c>
      <c r="O8" s="175">
        <v>15</v>
      </c>
    </row>
    <row r="9" spans="1:15" s="77" customFormat="1" ht="19.5" customHeight="1" hidden="1" thickBot="1">
      <c r="A9" s="1097" t="s">
        <v>112</v>
      </c>
      <c r="B9" s="1098"/>
      <c r="C9" s="1098"/>
      <c r="D9" s="1098"/>
      <c r="E9" s="1098"/>
      <c r="F9" s="1098"/>
      <c r="G9" s="1098"/>
      <c r="H9" s="1098"/>
      <c r="I9" s="1098"/>
      <c r="J9" s="1098"/>
      <c r="K9" s="1098"/>
      <c r="L9" s="1098"/>
      <c r="M9" s="1098"/>
      <c r="N9" s="1098"/>
      <c r="O9" s="1098"/>
    </row>
    <row r="10" spans="1:15" s="101" customFormat="1" ht="19.5" customHeight="1" hidden="1" thickBot="1">
      <c r="A10" s="1139" t="s">
        <v>113</v>
      </c>
      <c r="B10" s="1140"/>
      <c r="C10" s="1140"/>
      <c r="D10" s="1140"/>
      <c r="E10" s="1140"/>
      <c r="F10" s="1140"/>
      <c r="G10" s="1140"/>
      <c r="H10" s="1140"/>
      <c r="I10" s="1140"/>
      <c r="J10" s="1140"/>
      <c r="K10" s="1140"/>
      <c r="L10" s="1140"/>
      <c r="M10" s="1140"/>
      <c r="N10" s="1140"/>
      <c r="O10" s="1140"/>
    </row>
    <row r="11" spans="1:16" s="101" customFormat="1" ht="19.5" customHeight="1" hidden="1">
      <c r="A11" s="176" t="s">
        <v>58</v>
      </c>
      <c r="B11" s="177" t="s">
        <v>142</v>
      </c>
      <c r="C11" s="178"/>
      <c r="D11" s="179"/>
      <c r="E11" s="179"/>
      <c r="F11" s="180"/>
      <c r="G11" s="181">
        <f>G12+G13</f>
        <v>2</v>
      </c>
      <c r="H11" s="182"/>
      <c r="I11" s="108"/>
      <c r="J11" s="108"/>
      <c r="K11" s="108"/>
      <c r="L11" s="108"/>
      <c r="M11" s="183"/>
      <c r="N11" s="178"/>
      <c r="O11" s="179"/>
      <c r="P11" s="101" t="s">
        <v>266</v>
      </c>
    </row>
    <row r="12" spans="1:16" s="101" customFormat="1" ht="19.5" customHeight="1" hidden="1">
      <c r="A12" s="559"/>
      <c r="B12" s="78" t="s">
        <v>188</v>
      </c>
      <c r="C12" s="563"/>
      <c r="D12" s="559"/>
      <c r="E12" s="559"/>
      <c r="F12" s="186"/>
      <c r="G12" s="106">
        <v>1</v>
      </c>
      <c r="H12" s="187"/>
      <c r="I12" s="559"/>
      <c r="J12" s="559"/>
      <c r="K12" s="559"/>
      <c r="L12" s="559"/>
      <c r="M12" s="186"/>
      <c r="N12" s="563"/>
      <c r="O12" s="559"/>
      <c r="P12" s="101" t="s">
        <v>266</v>
      </c>
    </row>
    <row r="13" spans="1:18" s="574" customFormat="1" ht="19.5" customHeight="1" hidden="1">
      <c r="A13" s="564" t="s">
        <v>58</v>
      </c>
      <c r="B13" s="565" t="s">
        <v>142</v>
      </c>
      <c r="C13" s="566"/>
      <c r="D13" s="567">
        <v>1</v>
      </c>
      <c r="E13" s="568"/>
      <c r="F13" s="569"/>
      <c r="G13" s="570">
        <v>1</v>
      </c>
      <c r="H13" s="571">
        <f>G13*30</f>
        <v>30</v>
      </c>
      <c r="I13" s="567">
        <f>J13+K13+L13</f>
        <v>15</v>
      </c>
      <c r="J13" s="567">
        <v>8</v>
      </c>
      <c r="K13" s="567"/>
      <c r="L13" s="567">
        <v>7</v>
      </c>
      <c r="M13" s="572">
        <f>H13-I13</f>
        <v>15</v>
      </c>
      <c r="N13" s="724">
        <v>1</v>
      </c>
      <c r="O13" s="568"/>
      <c r="P13" s="101" t="s">
        <v>266</v>
      </c>
      <c r="Q13" s="612"/>
      <c r="R13" s="612"/>
    </row>
    <row r="14" spans="1:21" s="101" customFormat="1" ht="19.5" customHeight="1" hidden="1">
      <c r="A14" s="196" t="s">
        <v>59</v>
      </c>
      <c r="B14" s="197" t="s">
        <v>111</v>
      </c>
      <c r="C14" s="198"/>
      <c r="D14" s="199"/>
      <c r="E14" s="199"/>
      <c r="F14" s="200"/>
      <c r="G14" s="106">
        <v>3</v>
      </c>
      <c r="H14" s="201"/>
      <c r="I14" s="199"/>
      <c r="J14" s="199"/>
      <c r="K14" s="199"/>
      <c r="L14" s="199"/>
      <c r="M14" s="200"/>
      <c r="N14" s="198"/>
      <c r="O14" s="199"/>
      <c r="P14" s="101" t="s">
        <v>266</v>
      </c>
      <c r="U14" s="202"/>
    </row>
    <row r="15" spans="1:21" s="101" customFormat="1" ht="19.5" customHeight="1" hidden="1">
      <c r="A15" s="188"/>
      <c r="B15" s="203" t="s">
        <v>188</v>
      </c>
      <c r="C15" s="167"/>
      <c r="D15" s="168"/>
      <c r="E15" s="168"/>
      <c r="F15" s="194"/>
      <c r="G15" s="106">
        <v>2</v>
      </c>
      <c r="H15" s="193"/>
      <c r="I15" s="168"/>
      <c r="J15" s="168"/>
      <c r="K15" s="168"/>
      <c r="L15" s="168"/>
      <c r="M15" s="194"/>
      <c r="N15" s="167"/>
      <c r="O15" s="168"/>
      <c r="P15" s="101" t="s">
        <v>266</v>
      </c>
      <c r="U15" s="202"/>
    </row>
    <row r="16" spans="1:20" s="585" customFormat="1" ht="19.5" customHeight="1" hidden="1">
      <c r="A16" s="575" t="s">
        <v>59</v>
      </c>
      <c r="B16" s="576" t="s">
        <v>263</v>
      </c>
      <c r="C16" s="577"/>
      <c r="D16" s="578">
        <v>2</v>
      </c>
      <c r="E16" s="578"/>
      <c r="F16" s="579"/>
      <c r="G16" s="570">
        <v>1</v>
      </c>
      <c r="H16" s="580">
        <f>G16*30</f>
        <v>30</v>
      </c>
      <c r="I16" s="581">
        <v>10</v>
      </c>
      <c r="J16" s="578">
        <v>10</v>
      </c>
      <c r="K16" s="578"/>
      <c r="L16" s="578"/>
      <c r="M16" s="582">
        <f>H16-I16</f>
        <v>20</v>
      </c>
      <c r="N16" s="583"/>
      <c r="O16" s="735">
        <v>0.5</v>
      </c>
      <c r="P16" s="101" t="s">
        <v>266</v>
      </c>
      <c r="T16" s="586"/>
    </row>
    <row r="17" spans="1:20" s="211" customFormat="1" ht="19.5" customHeight="1" hidden="1">
      <c r="A17" s="196" t="s">
        <v>60</v>
      </c>
      <c r="B17" s="203" t="s">
        <v>189</v>
      </c>
      <c r="C17" s="135" t="s">
        <v>134</v>
      </c>
      <c r="D17" s="95"/>
      <c r="E17" s="96"/>
      <c r="F17" s="213"/>
      <c r="G17" s="106">
        <v>4</v>
      </c>
      <c r="H17" s="214"/>
      <c r="I17" s="94"/>
      <c r="J17" s="94"/>
      <c r="K17" s="95"/>
      <c r="L17" s="95"/>
      <c r="M17" s="215"/>
      <c r="N17" s="209"/>
      <c r="O17" s="210"/>
      <c r="P17" s="101" t="s">
        <v>266</v>
      </c>
      <c r="T17" s="212"/>
    </row>
    <row r="18" spans="1:20" s="211" customFormat="1" ht="36" customHeight="1" hidden="1">
      <c r="A18" s="196" t="s">
        <v>61</v>
      </c>
      <c r="B18" s="216" t="s">
        <v>190</v>
      </c>
      <c r="C18" s="217" t="s">
        <v>134</v>
      </c>
      <c r="D18" s="218"/>
      <c r="E18" s="218"/>
      <c r="F18" s="219"/>
      <c r="G18" s="56">
        <v>4</v>
      </c>
      <c r="H18" s="214"/>
      <c r="I18" s="94"/>
      <c r="J18" s="94"/>
      <c r="K18" s="95"/>
      <c r="L18" s="95"/>
      <c r="M18" s="215"/>
      <c r="N18" s="209"/>
      <c r="O18" s="210"/>
      <c r="P18" s="101" t="s">
        <v>266</v>
      </c>
      <c r="T18" s="212"/>
    </row>
    <row r="19" spans="1:20" s="231" customFormat="1" ht="38.25" customHeight="1" hidden="1">
      <c r="A19" s="117" t="s">
        <v>62</v>
      </c>
      <c r="B19" s="220" t="s">
        <v>228</v>
      </c>
      <c r="C19" s="221"/>
      <c r="D19" s="222" t="s">
        <v>138</v>
      </c>
      <c r="E19" s="223"/>
      <c r="F19" s="224"/>
      <c r="G19" s="225">
        <v>4</v>
      </c>
      <c r="H19" s="226"/>
      <c r="I19" s="227"/>
      <c r="J19" s="227"/>
      <c r="K19" s="222"/>
      <c r="L19" s="222"/>
      <c r="M19" s="228"/>
      <c r="N19" s="229"/>
      <c r="O19" s="230"/>
      <c r="P19" s="101" t="s">
        <v>266</v>
      </c>
      <c r="Q19" s="211"/>
      <c r="R19" s="211"/>
      <c r="T19" s="232"/>
    </row>
    <row r="20" spans="1:20" s="195" customFormat="1" ht="19.5" customHeight="1" hidden="1">
      <c r="A20" s="119" t="s">
        <v>63</v>
      </c>
      <c r="B20" s="220" t="s">
        <v>179</v>
      </c>
      <c r="C20" s="233"/>
      <c r="D20" s="234"/>
      <c r="E20" s="235"/>
      <c r="F20" s="236"/>
      <c r="G20" s="225">
        <v>7</v>
      </c>
      <c r="H20" s="226"/>
      <c r="I20" s="227"/>
      <c r="J20" s="227"/>
      <c r="K20" s="222"/>
      <c r="L20" s="222"/>
      <c r="M20" s="228"/>
      <c r="N20" s="237"/>
      <c r="O20" s="238"/>
      <c r="P20" s="101" t="s">
        <v>266</v>
      </c>
      <c r="Q20" s="77"/>
      <c r="R20" s="77"/>
      <c r="T20" s="239"/>
    </row>
    <row r="21" spans="1:20" s="195" customFormat="1" ht="19.5" customHeight="1" hidden="1">
      <c r="A21" s="119"/>
      <c r="B21" s="240" t="s">
        <v>188</v>
      </c>
      <c r="C21" s="241"/>
      <c r="D21" s="234"/>
      <c r="E21" s="235"/>
      <c r="F21" s="242"/>
      <c r="G21" s="243">
        <v>4</v>
      </c>
      <c r="H21" s="226"/>
      <c r="I21" s="227"/>
      <c r="J21" s="227"/>
      <c r="K21" s="222"/>
      <c r="L21" s="222"/>
      <c r="M21" s="228"/>
      <c r="N21" s="237"/>
      <c r="O21" s="238"/>
      <c r="P21" s="101" t="s">
        <v>266</v>
      </c>
      <c r="Q21" s="77"/>
      <c r="R21" s="77"/>
      <c r="T21" s="239"/>
    </row>
    <row r="22" spans="1:20" s="574" customFormat="1" ht="19.5" customHeight="1" hidden="1">
      <c r="A22" s="587" t="s">
        <v>63</v>
      </c>
      <c r="B22" s="588" t="s">
        <v>179</v>
      </c>
      <c r="C22" s="589"/>
      <c r="D22" s="590">
        <v>1</v>
      </c>
      <c r="E22" s="590"/>
      <c r="F22" s="591"/>
      <c r="G22" s="592">
        <v>3</v>
      </c>
      <c r="H22" s="593">
        <f>G22*30</f>
        <v>90</v>
      </c>
      <c r="I22" s="594">
        <f>J22+K22+L22</f>
        <v>45</v>
      </c>
      <c r="J22" s="594">
        <v>30</v>
      </c>
      <c r="K22" s="595">
        <v>15</v>
      </c>
      <c r="L22" s="595"/>
      <c r="M22" s="596">
        <f>H22-I22</f>
        <v>45</v>
      </c>
      <c r="N22" s="725">
        <v>3</v>
      </c>
      <c r="O22" s="598"/>
      <c r="P22" s="101" t="s">
        <v>266</v>
      </c>
      <c r="Q22" s="612"/>
      <c r="R22" s="612"/>
      <c r="T22" s="599"/>
    </row>
    <row r="23" spans="1:20" s="77" customFormat="1" ht="19.5" customHeight="1" hidden="1">
      <c r="A23" s="188" t="s">
        <v>87</v>
      </c>
      <c r="B23" s="248" t="s">
        <v>81</v>
      </c>
      <c r="C23" s="249"/>
      <c r="D23" s="88"/>
      <c r="E23" s="88"/>
      <c r="F23" s="250"/>
      <c r="G23" s="106">
        <f>G24+G25</f>
        <v>15</v>
      </c>
      <c r="H23" s="214"/>
      <c r="I23" s="94"/>
      <c r="J23" s="94"/>
      <c r="K23" s="95"/>
      <c r="L23" s="95"/>
      <c r="M23" s="215"/>
      <c r="N23" s="75"/>
      <c r="O23" s="251"/>
      <c r="P23" s="101" t="s">
        <v>266</v>
      </c>
      <c r="T23" s="252"/>
    </row>
    <row r="24" spans="1:20" s="77" customFormat="1" ht="19.5" customHeight="1" hidden="1">
      <c r="A24" s="188"/>
      <c r="B24" s="203" t="s">
        <v>188</v>
      </c>
      <c r="C24" s="249"/>
      <c r="D24" s="88"/>
      <c r="E24" s="88"/>
      <c r="F24" s="250"/>
      <c r="G24" s="56">
        <v>9</v>
      </c>
      <c r="H24" s="214"/>
      <c r="I24" s="94"/>
      <c r="J24" s="94"/>
      <c r="K24" s="95"/>
      <c r="L24" s="95"/>
      <c r="M24" s="215"/>
      <c r="N24" s="75"/>
      <c r="O24" s="251"/>
      <c r="P24" s="101" t="s">
        <v>266</v>
      </c>
      <c r="T24" s="252"/>
    </row>
    <row r="25" spans="1:16" s="612" customFormat="1" ht="19.5" customHeight="1" hidden="1">
      <c r="A25" s="600" t="s">
        <v>87</v>
      </c>
      <c r="B25" s="601" t="s">
        <v>81</v>
      </c>
      <c r="C25" s="602">
        <v>1</v>
      </c>
      <c r="D25" s="603"/>
      <c r="E25" s="603"/>
      <c r="F25" s="604"/>
      <c r="G25" s="605">
        <v>6</v>
      </c>
      <c r="H25" s="606">
        <f>G25*30</f>
        <v>180</v>
      </c>
      <c r="I25" s="607">
        <f>J25+K25+L25</f>
        <v>90</v>
      </c>
      <c r="J25" s="607">
        <v>45</v>
      </c>
      <c r="K25" s="608"/>
      <c r="L25" s="608">
        <v>45</v>
      </c>
      <c r="M25" s="609">
        <f>H25-I25</f>
        <v>90</v>
      </c>
      <c r="N25" s="726">
        <v>6</v>
      </c>
      <c r="O25" s="611"/>
      <c r="P25" s="101" t="s">
        <v>266</v>
      </c>
    </row>
    <row r="26" spans="1:16" s="77" customFormat="1" ht="21.75" customHeight="1" hidden="1">
      <c r="A26" s="188" t="s">
        <v>88</v>
      </c>
      <c r="B26" s="248" t="s">
        <v>82</v>
      </c>
      <c r="C26" s="253"/>
      <c r="D26" s="96"/>
      <c r="E26" s="96"/>
      <c r="F26" s="213"/>
      <c r="G26" s="106">
        <v>4</v>
      </c>
      <c r="H26" s="214"/>
      <c r="I26" s="94"/>
      <c r="J26" s="94"/>
      <c r="K26" s="95"/>
      <c r="L26" s="95"/>
      <c r="M26" s="215"/>
      <c r="N26" s="75"/>
      <c r="O26" s="251"/>
      <c r="P26" s="101" t="s">
        <v>266</v>
      </c>
    </row>
    <row r="27" spans="1:16" s="77" customFormat="1" ht="19.5" customHeight="1" hidden="1">
      <c r="A27" s="188"/>
      <c r="B27" s="203" t="s">
        <v>188</v>
      </c>
      <c r="C27" s="253"/>
      <c r="D27" s="96"/>
      <c r="E27" s="96"/>
      <c r="F27" s="213"/>
      <c r="G27" s="255">
        <v>1.5</v>
      </c>
      <c r="H27" s="214"/>
      <c r="I27" s="94"/>
      <c r="J27" s="94"/>
      <c r="K27" s="95"/>
      <c r="L27" s="95"/>
      <c r="M27" s="215"/>
      <c r="N27" s="75"/>
      <c r="O27" s="251"/>
      <c r="P27" s="101" t="s">
        <v>266</v>
      </c>
    </row>
    <row r="28" spans="1:16" s="612" customFormat="1" ht="20.25" customHeight="1" hidden="1">
      <c r="A28" s="600" t="s">
        <v>88</v>
      </c>
      <c r="B28" s="601" t="s">
        <v>82</v>
      </c>
      <c r="C28" s="602">
        <v>2</v>
      </c>
      <c r="D28" s="613"/>
      <c r="E28" s="613"/>
      <c r="F28" s="604"/>
      <c r="G28" s="614">
        <v>2.5</v>
      </c>
      <c r="H28" s="606">
        <f>G28*30</f>
        <v>75</v>
      </c>
      <c r="I28" s="607">
        <f>J28+K28+L28</f>
        <v>36</v>
      </c>
      <c r="J28" s="607">
        <v>18</v>
      </c>
      <c r="K28" s="608"/>
      <c r="L28" s="608">
        <v>18</v>
      </c>
      <c r="M28" s="615">
        <f>H28-I28</f>
        <v>39</v>
      </c>
      <c r="N28" s="610"/>
      <c r="O28" s="736">
        <v>2</v>
      </c>
      <c r="P28" s="101" t="s">
        <v>266</v>
      </c>
    </row>
    <row r="29" spans="1:16" s="77" customFormat="1" ht="20.25" customHeight="1" hidden="1">
      <c r="A29" s="188" t="s">
        <v>89</v>
      </c>
      <c r="B29" s="256" t="s">
        <v>84</v>
      </c>
      <c r="C29" s="257"/>
      <c r="D29" s="92"/>
      <c r="E29" s="92"/>
      <c r="F29" s="258"/>
      <c r="G29" s="106">
        <f>G30+G31</f>
        <v>11.5</v>
      </c>
      <c r="H29" s="259"/>
      <c r="I29" s="99"/>
      <c r="J29" s="99"/>
      <c r="K29" s="100"/>
      <c r="L29" s="100"/>
      <c r="M29" s="122"/>
      <c r="N29" s="260"/>
      <c r="O29" s="261"/>
      <c r="P29" s="101" t="s">
        <v>266</v>
      </c>
    </row>
    <row r="30" spans="1:16" s="77" customFormat="1" ht="20.25" customHeight="1" hidden="1">
      <c r="A30" s="188"/>
      <c r="B30" s="203" t="s">
        <v>188</v>
      </c>
      <c r="C30" s="257"/>
      <c r="D30" s="92"/>
      <c r="E30" s="92"/>
      <c r="F30" s="258"/>
      <c r="G30" s="262">
        <v>6.5</v>
      </c>
      <c r="H30" s="259"/>
      <c r="I30" s="99"/>
      <c r="J30" s="99"/>
      <c r="K30" s="100"/>
      <c r="L30" s="100"/>
      <c r="M30" s="122"/>
      <c r="N30" s="260"/>
      <c r="O30" s="261"/>
      <c r="P30" s="101" t="s">
        <v>266</v>
      </c>
    </row>
    <row r="31" spans="1:16" s="612" customFormat="1" ht="19.5" customHeight="1" hidden="1">
      <c r="A31" s="600" t="s">
        <v>89</v>
      </c>
      <c r="B31" s="616" t="s">
        <v>84</v>
      </c>
      <c r="C31" s="617" t="s">
        <v>32</v>
      </c>
      <c r="D31" s="618"/>
      <c r="E31" s="618"/>
      <c r="F31" s="619"/>
      <c r="G31" s="620">
        <v>5</v>
      </c>
      <c r="H31" s="621">
        <f>G31*30</f>
        <v>150</v>
      </c>
      <c r="I31" s="622">
        <f>J31+K31+L31</f>
        <v>75</v>
      </c>
      <c r="J31" s="622">
        <v>45</v>
      </c>
      <c r="K31" s="622">
        <v>15</v>
      </c>
      <c r="L31" s="622">
        <v>15</v>
      </c>
      <c r="M31" s="623">
        <f>H31-I31</f>
        <v>75</v>
      </c>
      <c r="N31" s="727">
        <v>5</v>
      </c>
      <c r="O31" s="625"/>
      <c r="P31" s="101" t="s">
        <v>266</v>
      </c>
    </row>
    <row r="32" spans="1:16" s="77" customFormat="1" ht="19.5" customHeight="1" hidden="1">
      <c r="A32" s="188" t="s">
        <v>118</v>
      </c>
      <c r="B32" s="265" t="s">
        <v>47</v>
      </c>
      <c r="C32" s="133"/>
      <c r="D32" s="76"/>
      <c r="E32" s="76"/>
      <c r="F32" s="85"/>
      <c r="G32" s="106">
        <v>4</v>
      </c>
      <c r="H32" s="86"/>
      <c r="I32" s="58"/>
      <c r="J32" s="58"/>
      <c r="K32" s="58"/>
      <c r="L32" s="58"/>
      <c r="M32" s="266"/>
      <c r="N32" s="80"/>
      <c r="O32" s="79"/>
      <c r="P32" s="101" t="s">
        <v>266</v>
      </c>
    </row>
    <row r="33" spans="1:16" s="77" customFormat="1" ht="19.5" customHeight="1" hidden="1">
      <c r="A33" s="188"/>
      <c r="B33" s="197" t="s">
        <v>188</v>
      </c>
      <c r="C33" s="133"/>
      <c r="D33" s="76"/>
      <c r="E33" s="76"/>
      <c r="F33" s="85"/>
      <c r="G33" s="267">
        <v>3</v>
      </c>
      <c r="H33" s="86"/>
      <c r="I33" s="58"/>
      <c r="J33" s="58"/>
      <c r="K33" s="58"/>
      <c r="L33" s="58"/>
      <c r="M33" s="266"/>
      <c r="N33" s="80"/>
      <c r="O33" s="79"/>
      <c r="P33" s="101" t="s">
        <v>266</v>
      </c>
    </row>
    <row r="34" spans="1:16" s="585" customFormat="1" ht="18.75" customHeight="1" hidden="1">
      <c r="A34" s="600" t="s">
        <v>118</v>
      </c>
      <c r="B34" s="626" t="s">
        <v>47</v>
      </c>
      <c r="C34" s="627">
        <v>1</v>
      </c>
      <c r="D34" s="628"/>
      <c r="E34" s="628"/>
      <c r="F34" s="629"/>
      <c r="G34" s="630">
        <v>1</v>
      </c>
      <c r="H34" s="631">
        <f>G34*30</f>
        <v>30</v>
      </c>
      <c r="I34" s="632">
        <v>15</v>
      </c>
      <c r="J34" s="632">
        <v>15</v>
      </c>
      <c r="K34" s="632"/>
      <c r="L34" s="632"/>
      <c r="M34" s="633">
        <f>H34-I34</f>
        <v>15</v>
      </c>
      <c r="N34" s="728">
        <v>1</v>
      </c>
      <c r="O34" s="635"/>
      <c r="P34" s="101" t="s">
        <v>266</v>
      </c>
    </row>
    <row r="35" spans="1:21" s="211" customFormat="1" ht="18.75" customHeight="1" hidden="1">
      <c r="A35" s="188" t="s">
        <v>135</v>
      </c>
      <c r="B35" s="272" t="s">
        <v>70</v>
      </c>
      <c r="C35" s="26"/>
      <c r="D35" s="269"/>
      <c r="E35" s="269"/>
      <c r="F35" s="270"/>
      <c r="G35" s="62">
        <f>G36+G37</f>
        <v>12</v>
      </c>
      <c r="H35" s="64"/>
      <c r="I35" s="57"/>
      <c r="J35" s="57"/>
      <c r="K35" s="57"/>
      <c r="L35" s="57"/>
      <c r="M35" s="271"/>
      <c r="N35" s="26"/>
      <c r="O35" s="64"/>
      <c r="P35" s="101" t="s">
        <v>266</v>
      </c>
      <c r="T35" s="273"/>
      <c r="U35" s="274"/>
    </row>
    <row r="36" spans="1:16" s="211" customFormat="1" ht="18.75" customHeight="1" hidden="1">
      <c r="A36" s="188"/>
      <c r="B36" s="203" t="s">
        <v>188</v>
      </c>
      <c r="C36" s="204"/>
      <c r="D36" s="275"/>
      <c r="E36" s="275"/>
      <c r="F36" s="276"/>
      <c r="G36" s="106">
        <v>10</v>
      </c>
      <c r="H36" s="69"/>
      <c r="I36" s="70"/>
      <c r="J36" s="70"/>
      <c r="K36" s="70"/>
      <c r="L36" s="70"/>
      <c r="M36" s="277"/>
      <c r="N36" s="204"/>
      <c r="O36" s="69"/>
      <c r="P36" s="101" t="s">
        <v>266</v>
      </c>
    </row>
    <row r="37" spans="1:16" s="211" customFormat="1" ht="18.75" customHeight="1" hidden="1">
      <c r="A37" s="188"/>
      <c r="B37" s="189" t="s">
        <v>102</v>
      </c>
      <c r="C37" s="278"/>
      <c r="D37" s="279">
        <v>4</v>
      </c>
      <c r="E37" s="280"/>
      <c r="F37" s="281" t="s">
        <v>86</v>
      </c>
      <c r="G37" s="106">
        <v>2</v>
      </c>
      <c r="H37" s="69">
        <v>60</v>
      </c>
      <c r="I37" s="70">
        <v>30</v>
      </c>
      <c r="J37" s="70">
        <v>15</v>
      </c>
      <c r="K37" s="70"/>
      <c r="L37" s="70"/>
      <c r="M37" s="71">
        <v>15</v>
      </c>
      <c r="N37" s="282" t="s">
        <v>71</v>
      </c>
      <c r="O37" s="146" t="s">
        <v>71</v>
      </c>
      <c r="P37" s="101" t="s">
        <v>266</v>
      </c>
    </row>
    <row r="38" spans="1:18" s="293" customFormat="1" ht="22.5" customHeight="1" hidden="1">
      <c r="A38" s="119" t="s">
        <v>136</v>
      </c>
      <c r="B38" s="283" t="s">
        <v>249</v>
      </c>
      <c r="C38" s="284" t="s">
        <v>251</v>
      </c>
      <c r="D38" s="285"/>
      <c r="E38" s="285"/>
      <c r="F38" s="286"/>
      <c r="G38" s="287">
        <v>4</v>
      </c>
      <c r="H38" s="288"/>
      <c r="I38" s="289"/>
      <c r="J38" s="290"/>
      <c r="K38" s="234"/>
      <c r="L38" s="234"/>
      <c r="M38" s="291"/>
      <c r="N38" s="292"/>
      <c r="O38" s="285"/>
      <c r="P38" s="101" t="s">
        <v>266</v>
      </c>
      <c r="Q38" s="211"/>
      <c r="R38" s="211"/>
    </row>
    <row r="39" spans="1:18" s="293" customFormat="1" ht="18.75" customHeight="1" hidden="1">
      <c r="A39" s="119" t="s">
        <v>143</v>
      </c>
      <c r="B39" s="294" t="s">
        <v>191</v>
      </c>
      <c r="C39" s="295"/>
      <c r="D39" s="285"/>
      <c r="E39" s="285"/>
      <c r="F39" s="286"/>
      <c r="G39" s="287">
        <v>7</v>
      </c>
      <c r="H39" s="288"/>
      <c r="I39" s="289"/>
      <c r="J39" s="290"/>
      <c r="K39" s="234"/>
      <c r="L39" s="234"/>
      <c r="M39" s="291"/>
      <c r="N39" s="292"/>
      <c r="O39" s="285"/>
      <c r="P39" s="101" t="s">
        <v>266</v>
      </c>
      <c r="Q39" s="211"/>
      <c r="R39" s="211"/>
    </row>
    <row r="40" spans="1:18" s="293" customFormat="1" ht="18.75" customHeight="1" hidden="1">
      <c r="A40" s="119"/>
      <c r="B40" s="120" t="s">
        <v>188</v>
      </c>
      <c r="C40" s="295"/>
      <c r="D40" s="285"/>
      <c r="E40" s="285"/>
      <c r="F40" s="286"/>
      <c r="G40" s="287">
        <v>3</v>
      </c>
      <c r="H40" s="288"/>
      <c r="I40" s="289"/>
      <c r="J40" s="290"/>
      <c r="K40" s="234"/>
      <c r="L40" s="234"/>
      <c r="M40" s="291"/>
      <c r="N40" s="292"/>
      <c r="O40" s="285"/>
      <c r="P40" s="101" t="s">
        <v>266</v>
      </c>
      <c r="Q40" s="211"/>
      <c r="R40" s="211"/>
    </row>
    <row r="41" spans="1:18" s="647" customFormat="1" ht="18.75" customHeight="1" hidden="1">
      <c r="A41" s="587" t="s">
        <v>143</v>
      </c>
      <c r="B41" s="636" t="s">
        <v>264</v>
      </c>
      <c r="C41" s="637" t="s">
        <v>83</v>
      </c>
      <c r="D41" s="638"/>
      <c r="E41" s="638"/>
      <c r="F41" s="639"/>
      <c r="G41" s="640">
        <v>4</v>
      </c>
      <c r="H41" s="641">
        <f>G41*30</f>
        <v>120</v>
      </c>
      <c r="I41" s="642">
        <f>J41+K41+L41</f>
        <v>72</v>
      </c>
      <c r="J41" s="643">
        <v>36</v>
      </c>
      <c r="K41" s="644">
        <v>36</v>
      </c>
      <c r="L41" s="644"/>
      <c r="M41" s="645">
        <f>H41-I41</f>
        <v>48</v>
      </c>
      <c r="N41" s="646"/>
      <c r="O41" s="737">
        <v>4</v>
      </c>
      <c r="P41" s="101" t="s">
        <v>266</v>
      </c>
      <c r="Q41" s="585"/>
      <c r="R41" s="585"/>
    </row>
    <row r="42" spans="1:16" s="211" customFormat="1" ht="18.75" customHeight="1" hidden="1">
      <c r="A42" s="188" t="s">
        <v>144</v>
      </c>
      <c r="B42" s="297" t="s">
        <v>69</v>
      </c>
      <c r="C42" s="89"/>
      <c r="D42" s="59"/>
      <c r="E42" s="59"/>
      <c r="F42" s="85"/>
      <c r="G42" s="62">
        <f>G43+G44</f>
        <v>4</v>
      </c>
      <c r="H42" s="86"/>
      <c r="I42" s="87"/>
      <c r="J42" s="58"/>
      <c r="K42" s="59"/>
      <c r="L42" s="59"/>
      <c r="M42" s="63"/>
      <c r="N42" s="80"/>
      <c r="O42" s="79"/>
      <c r="P42" s="101" t="s">
        <v>266</v>
      </c>
    </row>
    <row r="43" spans="1:16" s="211" customFormat="1" ht="18.75" customHeight="1" hidden="1">
      <c r="A43" s="188"/>
      <c r="B43" s="297" t="s">
        <v>188</v>
      </c>
      <c r="C43" s="89"/>
      <c r="D43" s="59"/>
      <c r="E43" s="59"/>
      <c r="F43" s="85"/>
      <c r="G43" s="62">
        <v>2</v>
      </c>
      <c r="H43" s="86"/>
      <c r="I43" s="87"/>
      <c r="J43" s="58"/>
      <c r="K43" s="59"/>
      <c r="L43" s="59"/>
      <c r="M43" s="63"/>
      <c r="N43" s="80"/>
      <c r="O43" s="79"/>
      <c r="P43" s="101" t="s">
        <v>266</v>
      </c>
    </row>
    <row r="44" spans="1:16" s="211" customFormat="1" ht="18.75" customHeight="1" hidden="1">
      <c r="A44" s="188"/>
      <c r="B44" s="298" t="s">
        <v>102</v>
      </c>
      <c r="C44" s="299" t="s">
        <v>85</v>
      </c>
      <c r="D44" s="300"/>
      <c r="E44" s="300"/>
      <c r="F44" s="301"/>
      <c r="G44" s="302">
        <v>2</v>
      </c>
      <c r="H44" s="98">
        <f>G44*30</f>
        <v>60</v>
      </c>
      <c r="I44" s="303">
        <f>J44+K44+L44</f>
        <v>26</v>
      </c>
      <c r="J44" s="304">
        <v>13</v>
      </c>
      <c r="K44" s="305">
        <v>13</v>
      </c>
      <c r="L44" s="305"/>
      <c r="M44" s="81">
        <f>H44-I44</f>
        <v>34</v>
      </c>
      <c r="N44" s="82"/>
      <c r="O44" s="83"/>
      <c r="P44" s="101" t="s">
        <v>266</v>
      </c>
    </row>
    <row r="45" spans="1:16" s="211" customFormat="1" ht="18.75" customHeight="1" hidden="1">
      <c r="A45" s="188" t="s">
        <v>153</v>
      </c>
      <c r="B45" s="306" t="s">
        <v>48</v>
      </c>
      <c r="C45" s="307"/>
      <c r="D45" s="168"/>
      <c r="E45" s="191"/>
      <c r="F45" s="192"/>
      <c r="G45" s="62">
        <f>G46+G47</f>
        <v>3</v>
      </c>
      <c r="H45" s="193"/>
      <c r="I45" s="168"/>
      <c r="J45" s="168"/>
      <c r="K45" s="168"/>
      <c r="L45" s="168"/>
      <c r="M45" s="194"/>
      <c r="N45" s="167"/>
      <c r="O45" s="191"/>
      <c r="P45" s="101" t="s">
        <v>266</v>
      </c>
    </row>
    <row r="46" spans="1:16" s="211" customFormat="1" ht="18.75" customHeight="1" hidden="1">
      <c r="A46" s="188"/>
      <c r="B46" s="297" t="s">
        <v>188</v>
      </c>
      <c r="C46" s="307"/>
      <c r="D46" s="168"/>
      <c r="E46" s="191"/>
      <c r="F46" s="192"/>
      <c r="G46" s="62">
        <v>1.5</v>
      </c>
      <c r="H46" s="193"/>
      <c r="I46" s="168"/>
      <c r="J46" s="168"/>
      <c r="K46" s="168"/>
      <c r="L46" s="168"/>
      <c r="M46" s="194"/>
      <c r="N46" s="167"/>
      <c r="O46" s="191"/>
      <c r="P46" s="101" t="s">
        <v>266</v>
      </c>
    </row>
    <row r="47" spans="1:16" s="211" customFormat="1" ht="18.75" customHeight="1" hidden="1" thickBot="1">
      <c r="A47" s="188"/>
      <c r="B47" s="308" t="s">
        <v>102</v>
      </c>
      <c r="C47" s="64"/>
      <c r="D47" s="57">
        <v>4</v>
      </c>
      <c r="E47" s="57"/>
      <c r="F47" s="60"/>
      <c r="G47" s="62">
        <v>1.5</v>
      </c>
      <c r="H47" s="61">
        <f>G47*30</f>
        <v>45</v>
      </c>
      <c r="I47" s="87">
        <f>J47+K47+L47</f>
        <v>26</v>
      </c>
      <c r="J47" s="58">
        <v>13</v>
      </c>
      <c r="K47" s="59"/>
      <c r="L47" s="59">
        <v>13</v>
      </c>
      <c r="M47" s="63">
        <f>H47-I47</f>
        <v>19</v>
      </c>
      <c r="N47" s="26"/>
      <c r="O47" s="57"/>
      <c r="P47" s="101" t="s">
        <v>266</v>
      </c>
    </row>
    <row r="48" spans="1:15" s="211" customFormat="1" ht="19.5" customHeight="1" hidden="1" thickBot="1">
      <c r="A48" s="1119" t="s">
        <v>192</v>
      </c>
      <c r="B48" s="1145"/>
      <c r="C48" s="309"/>
      <c r="D48" s="310"/>
      <c r="E48" s="310"/>
      <c r="F48" s="311"/>
      <c r="G48" s="312">
        <f>G12+G15+G17+G18+G19+G21+G24+G27+G30+G33+G36+G38+G40+G43+G46</f>
        <v>59.5</v>
      </c>
      <c r="H48" s="313"/>
      <c r="I48" s="314"/>
      <c r="J48" s="314"/>
      <c r="K48" s="314"/>
      <c r="L48" s="314"/>
      <c r="M48" s="314"/>
      <c r="N48" s="315"/>
      <c r="O48" s="316"/>
    </row>
    <row r="49" spans="1:15" s="77" customFormat="1" ht="19.5" customHeight="1" hidden="1" thickBot="1">
      <c r="A49" s="1119" t="s">
        <v>103</v>
      </c>
      <c r="B49" s="1120"/>
      <c r="C49" s="309"/>
      <c r="D49" s="310"/>
      <c r="E49" s="310"/>
      <c r="F49" s="317">
        <f>G11+G14+G17+G18+G19+G20+G23+G26+G29+G32+G35+G38+G39+G42+G45</f>
        <v>88.5</v>
      </c>
      <c r="G49" s="315">
        <f>G13+G16+G22+G25+G28+G31+G34+G37+G41+G44+G47</f>
        <v>29</v>
      </c>
      <c r="H49" s="318">
        <f aca="true" t="shared" si="0" ref="H49:M49">SUM(H11:H47)</f>
        <v>870</v>
      </c>
      <c r="I49" s="318">
        <f t="shared" si="0"/>
        <v>440</v>
      </c>
      <c r="J49" s="318">
        <f t="shared" si="0"/>
        <v>248</v>
      </c>
      <c r="K49" s="318">
        <f t="shared" si="0"/>
        <v>79</v>
      </c>
      <c r="L49" s="318">
        <f t="shared" si="0"/>
        <v>98</v>
      </c>
      <c r="M49" s="318">
        <f t="shared" si="0"/>
        <v>415</v>
      </c>
      <c r="N49" s="319"/>
      <c r="O49" s="319"/>
    </row>
    <row r="50" spans="1:15" s="77" customFormat="1" ht="19.5" customHeight="1" hidden="1" thickBot="1">
      <c r="A50" s="1174" t="s">
        <v>116</v>
      </c>
      <c r="B50" s="1175"/>
      <c r="C50" s="1175"/>
      <c r="D50" s="1175"/>
      <c r="E50" s="1175"/>
      <c r="F50" s="1175"/>
      <c r="G50" s="1175"/>
      <c r="H50" s="1183"/>
      <c r="I50" s="1183"/>
      <c r="J50" s="1183"/>
      <c r="K50" s="1183"/>
      <c r="L50" s="1183"/>
      <c r="M50" s="1183"/>
      <c r="N50" s="1175"/>
      <c r="O50" s="1175"/>
    </row>
    <row r="51" spans="1:15" s="77" customFormat="1" ht="33.75" customHeight="1" hidden="1">
      <c r="A51" s="320" t="s">
        <v>68</v>
      </c>
      <c r="B51" s="321" t="s">
        <v>31</v>
      </c>
      <c r="C51" s="322"/>
      <c r="D51" s="322"/>
      <c r="E51" s="322"/>
      <c r="F51" s="322"/>
      <c r="G51" s="323"/>
      <c r="H51" s="70"/>
      <c r="I51" s="322"/>
      <c r="J51" s="322"/>
      <c r="K51" s="322"/>
      <c r="L51" s="322"/>
      <c r="M51" s="322"/>
      <c r="N51" s="164"/>
      <c r="O51" s="324"/>
    </row>
    <row r="52" spans="1:15" s="77" customFormat="1" ht="19.5" customHeight="1" hidden="1" thickBot="1">
      <c r="A52" s="325"/>
      <c r="B52" s="326" t="s">
        <v>30</v>
      </c>
      <c r="C52" s="327"/>
      <c r="D52" s="327"/>
      <c r="E52" s="327"/>
      <c r="F52" s="328"/>
      <c r="G52" s="329"/>
      <c r="H52" s="112"/>
      <c r="I52" s="330"/>
      <c r="J52" s="331"/>
      <c r="K52" s="330"/>
      <c r="L52" s="330"/>
      <c r="M52" s="331"/>
      <c r="N52" s="332"/>
      <c r="O52" s="333"/>
    </row>
    <row r="53" spans="1:16" s="77" customFormat="1" ht="18.75" customHeight="1" hidden="1">
      <c r="A53" s="334" t="s">
        <v>64</v>
      </c>
      <c r="B53" s="78" t="s">
        <v>227</v>
      </c>
      <c r="C53" s="335"/>
      <c r="D53" s="336" t="s">
        <v>138</v>
      </c>
      <c r="E53" s="336"/>
      <c r="F53" s="337"/>
      <c r="G53" s="338">
        <v>4</v>
      </c>
      <c r="H53" s="64"/>
      <c r="I53" s="57"/>
      <c r="J53" s="339"/>
      <c r="K53" s="57"/>
      <c r="L53" s="57"/>
      <c r="M53" s="63"/>
      <c r="N53" s="164"/>
      <c r="O53" s="166"/>
      <c r="P53" s="77" t="s">
        <v>267</v>
      </c>
    </row>
    <row r="54" spans="1:16" s="77" customFormat="1" ht="19.5" customHeight="1" hidden="1">
      <c r="A54" s="188" t="s">
        <v>65</v>
      </c>
      <c r="B54" s="78" t="s">
        <v>226</v>
      </c>
      <c r="C54" s="340"/>
      <c r="D54" s="76" t="s">
        <v>194</v>
      </c>
      <c r="E54" s="76"/>
      <c r="F54" s="169"/>
      <c r="G54" s="127">
        <v>4</v>
      </c>
      <c r="H54" s="64"/>
      <c r="I54" s="57"/>
      <c r="J54" s="339"/>
      <c r="K54" s="57"/>
      <c r="L54" s="57"/>
      <c r="M54" s="63"/>
      <c r="N54" s="26"/>
      <c r="O54" s="57"/>
      <c r="P54" s="77" t="s">
        <v>267</v>
      </c>
    </row>
    <row r="55" spans="1:16" s="77" customFormat="1" ht="34.5" customHeight="1" hidden="1">
      <c r="A55" s="341" t="s">
        <v>66</v>
      </c>
      <c r="B55" s="78" t="s">
        <v>198</v>
      </c>
      <c r="C55" s="133"/>
      <c r="D55" s="76" t="s">
        <v>138</v>
      </c>
      <c r="E55" s="76"/>
      <c r="F55" s="138"/>
      <c r="G55" s="129">
        <v>4</v>
      </c>
      <c r="H55" s="64"/>
      <c r="I55" s="57"/>
      <c r="J55" s="339"/>
      <c r="K55" s="57"/>
      <c r="L55" s="57"/>
      <c r="M55" s="63"/>
      <c r="N55" s="26"/>
      <c r="O55" s="57"/>
      <c r="P55" s="77" t="s">
        <v>267</v>
      </c>
    </row>
    <row r="56" spans="1:16" s="77" customFormat="1" ht="19.5" customHeight="1" hidden="1">
      <c r="A56" s="341" t="s">
        <v>67</v>
      </c>
      <c r="B56" s="342" t="s">
        <v>200</v>
      </c>
      <c r="C56" s="343"/>
      <c r="D56" s="344"/>
      <c r="E56" s="344"/>
      <c r="F56" s="345"/>
      <c r="G56" s="130">
        <v>7</v>
      </c>
      <c r="H56" s="64"/>
      <c r="I56" s="57"/>
      <c r="J56" s="58"/>
      <c r="K56" s="59"/>
      <c r="L56" s="59"/>
      <c r="M56" s="63"/>
      <c r="N56" s="80"/>
      <c r="O56" s="79"/>
      <c r="P56" s="77" t="s">
        <v>267</v>
      </c>
    </row>
    <row r="57" spans="1:16" s="77" customFormat="1" ht="19.5" customHeight="1" hidden="1">
      <c r="A57" s="341"/>
      <c r="B57" s="78" t="s">
        <v>188</v>
      </c>
      <c r="C57" s="346"/>
      <c r="D57" s="327"/>
      <c r="E57" s="327"/>
      <c r="F57" s="347"/>
      <c r="G57" s="128">
        <v>3</v>
      </c>
      <c r="H57" s="64"/>
      <c r="I57" s="348"/>
      <c r="J57" s="72"/>
      <c r="K57" s="73"/>
      <c r="L57" s="73"/>
      <c r="M57" s="349"/>
      <c r="N57" s="80"/>
      <c r="O57" s="79"/>
      <c r="P57" s="77" t="s">
        <v>267</v>
      </c>
    </row>
    <row r="58" spans="1:16" s="612" customFormat="1" ht="19.5" customHeight="1" hidden="1">
      <c r="A58" s="648" t="s">
        <v>67</v>
      </c>
      <c r="B58" s="649" t="s">
        <v>200</v>
      </c>
      <c r="C58" s="650" t="s">
        <v>32</v>
      </c>
      <c r="D58" s="651"/>
      <c r="E58" s="651"/>
      <c r="F58" s="652"/>
      <c r="G58" s="653">
        <v>4</v>
      </c>
      <c r="H58" s="654">
        <f>G58*30</f>
        <v>120</v>
      </c>
      <c r="I58" s="655">
        <f>J58+K58+L58</f>
        <v>75</v>
      </c>
      <c r="J58" s="656">
        <v>45</v>
      </c>
      <c r="K58" s="651">
        <v>30</v>
      </c>
      <c r="L58" s="651"/>
      <c r="M58" s="657">
        <f>H58-I58</f>
        <v>45</v>
      </c>
      <c r="N58" s="729">
        <v>5</v>
      </c>
      <c r="O58" s="659"/>
      <c r="P58" s="77" t="s">
        <v>267</v>
      </c>
    </row>
    <row r="59" spans="1:16" s="612" customFormat="1" ht="19.5" customHeight="1" hidden="1">
      <c r="A59" s="660" t="s">
        <v>104</v>
      </c>
      <c r="B59" s="661" t="s">
        <v>265</v>
      </c>
      <c r="C59" s="662"/>
      <c r="D59" s="663"/>
      <c r="E59" s="663"/>
      <c r="F59" s="664">
        <v>2</v>
      </c>
      <c r="G59" s="665">
        <v>1</v>
      </c>
      <c r="H59" s="666">
        <f>G59*30</f>
        <v>30</v>
      </c>
      <c r="I59" s="667">
        <f>J59+K59+L59</f>
        <v>18</v>
      </c>
      <c r="J59" s="668"/>
      <c r="K59" s="663"/>
      <c r="L59" s="663">
        <v>18</v>
      </c>
      <c r="M59" s="669">
        <f>H59-I59</f>
        <v>12</v>
      </c>
      <c r="N59" s="670"/>
      <c r="O59" s="738">
        <v>1</v>
      </c>
      <c r="P59" s="77" t="s">
        <v>267</v>
      </c>
    </row>
    <row r="60" spans="1:16" s="77" customFormat="1" ht="19.5" customHeight="1" hidden="1">
      <c r="A60" s="84" t="s">
        <v>105</v>
      </c>
      <c r="B60" s="78" t="s">
        <v>197</v>
      </c>
      <c r="C60" s="133"/>
      <c r="D60" s="59"/>
      <c r="E60" s="59"/>
      <c r="F60" s="134"/>
      <c r="G60" s="126">
        <v>5.5</v>
      </c>
      <c r="H60" s="86"/>
      <c r="I60" s="87"/>
      <c r="J60" s="58"/>
      <c r="K60" s="59"/>
      <c r="L60" s="59"/>
      <c r="M60" s="63"/>
      <c r="N60" s="80"/>
      <c r="O60" s="79"/>
      <c r="P60" s="77" t="s">
        <v>267</v>
      </c>
    </row>
    <row r="61" spans="1:16" s="77" customFormat="1" ht="19.5" customHeight="1" hidden="1">
      <c r="A61" s="84"/>
      <c r="B61" s="78" t="s">
        <v>188</v>
      </c>
      <c r="C61" s="133"/>
      <c r="D61" s="59"/>
      <c r="E61" s="59"/>
      <c r="F61" s="134"/>
      <c r="G61" s="126">
        <v>2.5</v>
      </c>
      <c r="H61" s="86"/>
      <c r="I61" s="87"/>
      <c r="J61" s="58"/>
      <c r="K61" s="59"/>
      <c r="L61" s="59"/>
      <c r="M61" s="63"/>
      <c r="N61" s="80"/>
      <c r="O61" s="79"/>
      <c r="P61" s="77" t="s">
        <v>267</v>
      </c>
    </row>
    <row r="62" spans="1:16" s="612" customFormat="1" ht="19.5" customHeight="1" hidden="1">
      <c r="A62" s="660" t="s">
        <v>105</v>
      </c>
      <c r="B62" s="661" t="s">
        <v>197</v>
      </c>
      <c r="C62" s="662" t="s">
        <v>83</v>
      </c>
      <c r="D62" s="663"/>
      <c r="E62" s="663"/>
      <c r="F62" s="664"/>
      <c r="G62" s="665">
        <v>3</v>
      </c>
      <c r="H62" s="666">
        <f>G62*30</f>
        <v>90</v>
      </c>
      <c r="I62" s="667">
        <f>J62+K62+L62</f>
        <v>54</v>
      </c>
      <c r="J62" s="668">
        <v>36</v>
      </c>
      <c r="K62" s="663">
        <v>18</v>
      </c>
      <c r="L62" s="663"/>
      <c r="M62" s="669">
        <f>H62-I62</f>
        <v>36</v>
      </c>
      <c r="N62" s="670"/>
      <c r="O62" s="738">
        <v>3</v>
      </c>
      <c r="P62" s="77" t="s">
        <v>267</v>
      </c>
    </row>
    <row r="63" spans="1:16" s="77" customFormat="1" ht="19.5" customHeight="1" hidden="1">
      <c r="A63" s="84" t="s">
        <v>106</v>
      </c>
      <c r="B63" s="356" t="s">
        <v>205</v>
      </c>
      <c r="C63" s="133"/>
      <c r="D63" s="76"/>
      <c r="E63" s="76"/>
      <c r="F63" s="138"/>
      <c r="G63" s="127">
        <v>8</v>
      </c>
      <c r="H63" s="64"/>
      <c r="I63" s="57"/>
      <c r="J63" s="58"/>
      <c r="K63" s="59"/>
      <c r="L63" s="59"/>
      <c r="M63" s="63"/>
      <c r="N63" s="80"/>
      <c r="O63" s="79"/>
      <c r="P63" s="77" t="s">
        <v>267</v>
      </c>
    </row>
    <row r="64" spans="1:16" s="77" customFormat="1" ht="19.5" customHeight="1" hidden="1">
      <c r="A64" s="84"/>
      <c r="B64" s="78" t="s">
        <v>188</v>
      </c>
      <c r="C64" s="133"/>
      <c r="D64" s="76"/>
      <c r="E64" s="76"/>
      <c r="F64" s="138"/>
      <c r="G64" s="357">
        <v>3</v>
      </c>
      <c r="H64" s="64"/>
      <c r="I64" s="57"/>
      <c r="J64" s="58"/>
      <c r="K64" s="59"/>
      <c r="L64" s="59"/>
      <c r="M64" s="63"/>
      <c r="N64" s="80"/>
      <c r="O64" s="79"/>
      <c r="P64" s="77" t="s">
        <v>267</v>
      </c>
    </row>
    <row r="65" spans="1:16" s="612" customFormat="1" ht="19.5" customHeight="1" hidden="1">
      <c r="A65" s="660" t="s">
        <v>106</v>
      </c>
      <c r="B65" s="672" t="s">
        <v>205</v>
      </c>
      <c r="C65" s="662" t="s">
        <v>83</v>
      </c>
      <c r="D65" s="673"/>
      <c r="E65" s="673"/>
      <c r="F65" s="674"/>
      <c r="G65" s="675">
        <v>5</v>
      </c>
      <c r="H65" s="631">
        <f>G65*30</f>
        <v>150</v>
      </c>
      <c r="I65" s="632">
        <f>SUM(J65:L65)</f>
        <v>54</v>
      </c>
      <c r="J65" s="676">
        <v>36</v>
      </c>
      <c r="K65" s="676">
        <v>18</v>
      </c>
      <c r="L65" s="676"/>
      <c r="M65" s="669">
        <f>H65-I65</f>
        <v>96</v>
      </c>
      <c r="N65" s="677"/>
      <c r="O65" s="739">
        <v>3</v>
      </c>
      <c r="P65" s="77" t="s">
        <v>267</v>
      </c>
    </row>
    <row r="66" spans="1:16" s="77" customFormat="1" ht="19.5" customHeight="1" hidden="1">
      <c r="A66" s="84" t="s">
        <v>110</v>
      </c>
      <c r="B66" s="78" t="s">
        <v>195</v>
      </c>
      <c r="C66" s="133"/>
      <c r="D66" s="76"/>
      <c r="E66" s="76"/>
      <c r="F66" s="151"/>
      <c r="G66" s="358">
        <v>6</v>
      </c>
      <c r="H66" s="57"/>
      <c r="I66" s="57"/>
      <c r="J66" s="58"/>
      <c r="K66" s="59"/>
      <c r="L66" s="59"/>
      <c r="M66" s="63"/>
      <c r="N66" s="109"/>
      <c r="O66" s="90"/>
      <c r="P66" s="77" t="s">
        <v>267</v>
      </c>
    </row>
    <row r="67" spans="1:16" s="77" customFormat="1" ht="18.75" hidden="1">
      <c r="A67" s="320"/>
      <c r="B67" s="272" t="s">
        <v>188</v>
      </c>
      <c r="C67" s="346"/>
      <c r="D67" s="327"/>
      <c r="E67" s="327"/>
      <c r="F67" s="359"/>
      <c r="G67" s="360">
        <v>2</v>
      </c>
      <c r="H67" s="69"/>
      <c r="I67" s="330"/>
      <c r="J67" s="361"/>
      <c r="K67" s="362"/>
      <c r="L67" s="362"/>
      <c r="M67" s="363"/>
      <c r="N67" s="80"/>
      <c r="O67" s="79"/>
      <c r="P67" s="77" t="s">
        <v>267</v>
      </c>
    </row>
    <row r="68" spans="1:16" s="612" customFormat="1" ht="18.75" hidden="1">
      <c r="A68" s="660" t="s">
        <v>110</v>
      </c>
      <c r="B68" s="661" t="s">
        <v>195</v>
      </c>
      <c r="C68" s="617"/>
      <c r="D68" s="618" t="s">
        <v>83</v>
      </c>
      <c r="E68" s="618"/>
      <c r="F68" s="678"/>
      <c r="G68" s="679">
        <v>4</v>
      </c>
      <c r="H68" s="631">
        <f>G68*30</f>
        <v>120</v>
      </c>
      <c r="I68" s="680">
        <f>SUM(J68:L68)</f>
        <v>54</v>
      </c>
      <c r="J68" s="681">
        <v>36</v>
      </c>
      <c r="K68" s="680">
        <v>18</v>
      </c>
      <c r="L68" s="680"/>
      <c r="M68" s="682">
        <f>H68-I68</f>
        <v>66</v>
      </c>
      <c r="N68" s="627"/>
      <c r="O68" s="740">
        <v>3</v>
      </c>
      <c r="P68" s="77" t="s">
        <v>267</v>
      </c>
    </row>
    <row r="69" spans="1:16" s="77" customFormat="1" ht="18.75" hidden="1">
      <c r="A69" s="341" t="s">
        <v>121</v>
      </c>
      <c r="B69" s="365" t="s">
        <v>196</v>
      </c>
      <c r="C69" s="91"/>
      <c r="D69" s="92"/>
      <c r="E69" s="92"/>
      <c r="F69" s="137" t="s">
        <v>46</v>
      </c>
      <c r="G69" s="129">
        <v>1</v>
      </c>
      <c r="H69" s="64">
        <f>G69*30</f>
        <v>30</v>
      </c>
      <c r="I69" s="93">
        <f>SUM(J69:L69)</f>
        <v>15</v>
      </c>
      <c r="J69" s="364"/>
      <c r="K69" s="93"/>
      <c r="L69" s="93">
        <v>15</v>
      </c>
      <c r="M69" s="122">
        <f>H69-I69</f>
        <v>15</v>
      </c>
      <c r="N69" s="26"/>
      <c r="O69" s="57"/>
      <c r="P69" s="77" t="s">
        <v>267</v>
      </c>
    </row>
    <row r="70" spans="1:21" s="77" customFormat="1" ht="41.25" customHeight="1" hidden="1">
      <c r="A70" s="341" t="s">
        <v>122</v>
      </c>
      <c r="B70" s="220" t="s">
        <v>202</v>
      </c>
      <c r="C70" s="91"/>
      <c r="D70" s="92" t="s">
        <v>138</v>
      </c>
      <c r="E70" s="92"/>
      <c r="F70" s="137"/>
      <c r="G70" s="127">
        <v>3</v>
      </c>
      <c r="H70" s="64"/>
      <c r="I70" s="93"/>
      <c r="J70" s="364"/>
      <c r="K70" s="93"/>
      <c r="L70" s="93"/>
      <c r="M70" s="122"/>
      <c r="N70" s="26"/>
      <c r="O70" s="57"/>
      <c r="P70" s="77" t="s">
        <v>267</v>
      </c>
      <c r="T70" s="366"/>
      <c r="U70" s="274"/>
    </row>
    <row r="71" spans="1:16" s="77" customFormat="1" ht="19.5" customHeight="1" hidden="1">
      <c r="A71" s="341" t="s">
        <v>123</v>
      </c>
      <c r="B71" s="248" t="s">
        <v>199</v>
      </c>
      <c r="C71" s="217"/>
      <c r="D71" s="218"/>
      <c r="E71" s="218"/>
      <c r="F71" s="367"/>
      <c r="G71" s="127">
        <v>3.5</v>
      </c>
      <c r="H71" s="64"/>
      <c r="I71" s="218"/>
      <c r="J71" s="94"/>
      <c r="K71" s="95"/>
      <c r="L71" s="95"/>
      <c r="M71" s="121"/>
      <c r="N71" s="80"/>
      <c r="O71" s="79"/>
      <c r="P71" s="77" t="s">
        <v>267</v>
      </c>
    </row>
    <row r="72" spans="1:16" s="77" customFormat="1" ht="19.5" customHeight="1" hidden="1">
      <c r="A72" s="350"/>
      <c r="B72" s="368" t="s">
        <v>188</v>
      </c>
      <c r="C72" s="217"/>
      <c r="D72" s="218"/>
      <c r="E72" s="218"/>
      <c r="F72" s="367"/>
      <c r="G72" s="156">
        <v>1</v>
      </c>
      <c r="H72" s="64"/>
      <c r="I72" s="218"/>
      <c r="J72" s="94"/>
      <c r="K72" s="95"/>
      <c r="L72" s="95"/>
      <c r="M72" s="121"/>
      <c r="N72" s="80"/>
      <c r="O72" s="79"/>
      <c r="P72" s="77" t="s">
        <v>267</v>
      </c>
    </row>
    <row r="73" spans="1:16" s="612" customFormat="1" ht="19.5" customHeight="1" hidden="1">
      <c r="A73" s="648" t="s">
        <v>123</v>
      </c>
      <c r="B73" s="601" t="s">
        <v>199</v>
      </c>
      <c r="C73" s="683"/>
      <c r="D73" s="613" t="s">
        <v>32</v>
      </c>
      <c r="E73" s="613"/>
      <c r="F73" s="684"/>
      <c r="G73" s="685">
        <v>2.5</v>
      </c>
      <c r="H73" s="631">
        <f>G73*30</f>
        <v>75</v>
      </c>
      <c r="I73" s="686">
        <f>SUM(J73:L73)</f>
        <v>45</v>
      </c>
      <c r="J73" s="607">
        <v>30</v>
      </c>
      <c r="K73" s="608">
        <v>15</v>
      </c>
      <c r="L73" s="608"/>
      <c r="M73" s="615">
        <f>H73-I73</f>
        <v>30</v>
      </c>
      <c r="N73" s="730">
        <v>3</v>
      </c>
      <c r="O73" s="671"/>
      <c r="P73" s="77" t="s">
        <v>267</v>
      </c>
    </row>
    <row r="74" spans="1:16" s="77" customFormat="1" ht="19.5" customHeight="1" hidden="1">
      <c r="A74" s="84" t="s">
        <v>124</v>
      </c>
      <c r="B74" s="125" t="s">
        <v>203</v>
      </c>
      <c r="C74" s="135"/>
      <c r="D74" s="96" t="s">
        <v>194</v>
      </c>
      <c r="E74" s="96"/>
      <c r="F74" s="136"/>
      <c r="G74" s="370">
        <v>4</v>
      </c>
      <c r="H74" s="64"/>
      <c r="I74" s="97"/>
      <c r="J74" s="94"/>
      <c r="K74" s="95"/>
      <c r="L74" s="95"/>
      <c r="M74" s="121"/>
      <c r="N74" s="80"/>
      <c r="O74" s="79"/>
      <c r="P74" s="77" t="s">
        <v>267</v>
      </c>
    </row>
    <row r="75" spans="1:16" s="77" customFormat="1" ht="19.5" customHeight="1" hidden="1">
      <c r="A75" s="84" t="s">
        <v>125</v>
      </c>
      <c r="B75" s="78" t="s">
        <v>209</v>
      </c>
      <c r="C75" s="135"/>
      <c r="D75" s="96"/>
      <c r="E75" s="96"/>
      <c r="F75" s="136"/>
      <c r="G75" s="127">
        <v>3</v>
      </c>
      <c r="H75" s="64"/>
      <c r="I75" s="97"/>
      <c r="J75" s="94"/>
      <c r="K75" s="95"/>
      <c r="L75" s="95"/>
      <c r="M75" s="121"/>
      <c r="N75" s="80"/>
      <c r="O75" s="79"/>
      <c r="P75" s="77" t="s">
        <v>267</v>
      </c>
    </row>
    <row r="76" spans="1:16" s="101" customFormat="1" ht="19.5" customHeight="1" hidden="1">
      <c r="A76" s="84"/>
      <c r="B76" s="125" t="s">
        <v>102</v>
      </c>
      <c r="C76" s="91" t="s">
        <v>46</v>
      </c>
      <c r="D76" s="92"/>
      <c r="E76" s="92"/>
      <c r="F76" s="137"/>
      <c r="G76" s="128">
        <v>3</v>
      </c>
      <c r="H76" s="98">
        <f>G76*30</f>
        <v>90</v>
      </c>
      <c r="I76" s="93">
        <f>SUM(J76:L76)</f>
        <v>45</v>
      </c>
      <c r="J76" s="99">
        <v>30</v>
      </c>
      <c r="K76" s="100">
        <v>15</v>
      </c>
      <c r="L76" s="100"/>
      <c r="M76" s="122">
        <f>H76-I76</f>
        <v>45</v>
      </c>
      <c r="N76" s="82"/>
      <c r="O76" s="83"/>
      <c r="P76" s="77" t="s">
        <v>267</v>
      </c>
    </row>
    <row r="77" spans="1:16" s="77" customFormat="1" ht="19.5" customHeight="1" hidden="1">
      <c r="A77" s="84" t="s">
        <v>126</v>
      </c>
      <c r="B77" s="78" t="s">
        <v>211</v>
      </c>
      <c r="C77" s="133"/>
      <c r="D77" s="76"/>
      <c r="E77" s="76"/>
      <c r="F77" s="138"/>
      <c r="G77" s="129">
        <v>4.5</v>
      </c>
      <c r="H77" s="64"/>
      <c r="I77" s="57"/>
      <c r="J77" s="58"/>
      <c r="K77" s="59"/>
      <c r="L77" s="59"/>
      <c r="M77" s="63"/>
      <c r="N77" s="80"/>
      <c r="O77" s="79"/>
      <c r="P77" s="77" t="s">
        <v>267</v>
      </c>
    </row>
    <row r="78" spans="1:16" s="77" customFormat="1" ht="19.5" customHeight="1" hidden="1">
      <c r="A78" s="84"/>
      <c r="B78" s="125" t="s">
        <v>102</v>
      </c>
      <c r="C78" s="133" t="s">
        <v>46</v>
      </c>
      <c r="D78" s="76"/>
      <c r="E78" s="76"/>
      <c r="F78" s="138"/>
      <c r="G78" s="129">
        <v>4.5</v>
      </c>
      <c r="H78" s="64">
        <f>G78*30</f>
        <v>135</v>
      </c>
      <c r="I78" s="57">
        <f>SUM(J78:L78)</f>
        <v>75</v>
      </c>
      <c r="J78" s="58">
        <v>45</v>
      </c>
      <c r="K78" s="59">
        <v>30</v>
      </c>
      <c r="L78" s="59"/>
      <c r="M78" s="63">
        <f>H78-I78</f>
        <v>60</v>
      </c>
      <c r="N78" s="80"/>
      <c r="O78" s="79"/>
      <c r="P78" s="77" t="s">
        <v>267</v>
      </c>
    </row>
    <row r="79" spans="1:16" s="77" customFormat="1" ht="19.5" customHeight="1" hidden="1">
      <c r="A79" s="84" t="s">
        <v>127</v>
      </c>
      <c r="B79" s="78" t="s">
        <v>213</v>
      </c>
      <c r="C79" s="133"/>
      <c r="D79" s="76"/>
      <c r="E79" s="76"/>
      <c r="F79" s="138"/>
      <c r="G79" s="127">
        <v>3</v>
      </c>
      <c r="H79" s="64"/>
      <c r="I79" s="57"/>
      <c r="J79" s="58"/>
      <c r="K79" s="59"/>
      <c r="L79" s="59"/>
      <c r="M79" s="63"/>
      <c r="N79" s="80"/>
      <c r="O79" s="79"/>
      <c r="P79" s="77" t="s">
        <v>267</v>
      </c>
    </row>
    <row r="80" spans="1:16" s="102" customFormat="1" ht="19.5" customHeight="1" hidden="1">
      <c r="A80" s="84"/>
      <c r="B80" s="125" t="s">
        <v>102</v>
      </c>
      <c r="C80" s="133"/>
      <c r="D80" s="76" t="s">
        <v>46</v>
      </c>
      <c r="E80" s="76"/>
      <c r="F80" s="138"/>
      <c r="G80" s="129">
        <v>3</v>
      </c>
      <c r="H80" s="64">
        <f>G80*30</f>
        <v>90</v>
      </c>
      <c r="I80" s="57">
        <f>SUM(J80:L80)</f>
        <v>45</v>
      </c>
      <c r="J80" s="58">
        <v>30</v>
      </c>
      <c r="K80" s="59">
        <v>15</v>
      </c>
      <c r="L80" s="59"/>
      <c r="M80" s="63">
        <f>H80-I80</f>
        <v>45</v>
      </c>
      <c r="N80" s="80"/>
      <c r="O80" s="79"/>
      <c r="P80" s="77" t="s">
        <v>267</v>
      </c>
    </row>
    <row r="81" spans="1:16" s="102" customFormat="1" ht="19.5" customHeight="1" hidden="1">
      <c r="A81" s="84" t="s">
        <v>145</v>
      </c>
      <c r="B81" s="78" t="s">
        <v>206</v>
      </c>
      <c r="C81" s="139"/>
      <c r="D81" s="104"/>
      <c r="E81" s="104"/>
      <c r="F81" s="371"/>
      <c r="G81" s="131">
        <v>5</v>
      </c>
      <c r="H81" s="69"/>
      <c r="I81" s="107">
        <f aca="true" t="shared" si="1" ref="I81:I87">J81+K81+L81</f>
        <v>0</v>
      </c>
      <c r="J81" s="108"/>
      <c r="K81" s="108"/>
      <c r="L81" s="108"/>
      <c r="M81" s="74"/>
      <c r="N81" s="109"/>
      <c r="O81" s="90"/>
      <c r="P81" s="77" t="s">
        <v>267</v>
      </c>
    </row>
    <row r="82" spans="1:16" s="102" customFormat="1" ht="19.5" customHeight="1" hidden="1">
      <c r="A82" s="84"/>
      <c r="B82" s="78" t="s">
        <v>188</v>
      </c>
      <c r="C82" s="133"/>
      <c r="D82" s="76"/>
      <c r="E82" s="76"/>
      <c r="F82" s="134"/>
      <c r="G82" s="357">
        <v>2</v>
      </c>
      <c r="H82" s="64"/>
      <c r="I82" s="107">
        <f t="shared" si="1"/>
        <v>0</v>
      </c>
      <c r="J82" s="559"/>
      <c r="K82" s="559"/>
      <c r="L82" s="559"/>
      <c r="M82" s="63"/>
      <c r="N82" s="80"/>
      <c r="O82" s="79"/>
      <c r="P82" s="77" t="s">
        <v>267</v>
      </c>
    </row>
    <row r="83" spans="1:16" s="102" customFormat="1" ht="19.5" customHeight="1" hidden="1">
      <c r="A83" s="84"/>
      <c r="B83" s="125" t="s">
        <v>102</v>
      </c>
      <c r="C83" s="133" t="s">
        <v>46</v>
      </c>
      <c r="D83" s="76"/>
      <c r="E83" s="76"/>
      <c r="F83" s="151"/>
      <c r="G83" s="357">
        <v>3</v>
      </c>
      <c r="H83" s="64">
        <f>G83*30</f>
        <v>90</v>
      </c>
      <c r="I83" s="107">
        <f t="shared" si="1"/>
        <v>90</v>
      </c>
      <c r="J83" s="559">
        <v>60</v>
      </c>
      <c r="K83" s="559">
        <v>30</v>
      </c>
      <c r="L83" s="559"/>
      <c r="M83" s="63">
        <f>H83-I83</f>
        <v>0</v>
      </c>
      <c r="N83" s="563"/>
      <c r="O83" s="559"/>
      <c r="P83" s="77" t="s">
        <v>267</v>
      </c>
    </row>
    <row r="84" spans="1:16" s="102" customFormat="1" ht="19.5" customHeight="1" hidden="1">
      <c r="A84" s="84" t="s">
        <v>146</v>
      </c>
      <c r="B84" s="78" t="s">
        <v>207</v>
      </c>
      <c r="C84" s="139"/>
      <c r="D84" s="104"/>
      <c r="E84" s="104"/>
      <c r="F84" s="140">
        <v>4</v>
      </c>
      <c r="G84" s="130">
        <v>1</v>
      </c>
      <c r="H84" s="64">
        <f>G84*30</f>
        <v>30</v>
      </c>
      <c r="I84" s="107">
        <f t="shared" si="1"/>
        <v>13</v>
      </c>
      <c r="J84" s="108"/>
      <c r="K84" s="108"/>
      <c r="L84" s="108">
        <v>13</v>
      </c>
      <c r="M84" s="63">
        <f>H84-I84</f>
        <v>17</v>
      </c>
      <c r="N84" s="110"/>
      <c r="O84" s="108"/>
      <c r="P84" s="77" t="s">
        <v>267</v>
      </c>
    </row>
    <row r="85" spans="1:16" s="102" customFormat="1" ht="19.5" customHeight="1" hidden="1">
      <c r="A85" s="84" t="s">
        <v>231</v>
      </c>
      <c r="B85" s="78" t="s">
        <v>208</v>
      </c>
      <c r="C85" s="139"/>
      <c r="D85" s="104"/>
      <c r="E85" s="104"/>
      <c r="F85" s="140"/>
      <c r="G85" s="130">
        <v>3</v>
      </c>
      <c r="H85" s="64"/>
      <c r="I85" s="107">
        <f t="shared" si="1"/>
        <v>0</v>
      </c>
      <c r="J85" s="108"/>
      <c r="K85" s="108"/>
      <c r="L85" s="108"/>
      <c r="M85" s="63"/>
      <c r="N85" s="110"/>
      <c r="O85" s="108"/>
      <c r="P85" s="77" t="s">
        <v>267</v>
      </c>
    </row>
    <row r="86" spans="1:16" s="102" customFormat="1" ht="19.5" customHeight="1" hidden="1">
      <c r="A86" s="84"/>
      <c r="B86" s="78" t="s">
        <v>188</v>
      </c>
      <c r="C86" s="139"/>
      <c r="D86" s="104"/>
      <c r="E86" s="104"/>
      <c r="F86" s="140"/>
      <c r="G86" s="130">
        <v>1</v>
      </c>
      <c r="H86" s="64"/>
      <c r="I86" s="107">
        <f t="shared" si="1"/>
        <v>0</v>
      </c>
      <c r="J86" s="108"/>
      <c r="K86" s="108"/>
      <c r="L86" s="108"/>
      <c r="M86" s="63"/>
      <c r="N86" s="110"/>
      <c r="O86" s="108"/>
      <c r="P86" s="77" t="s">
        <v>267</v>
      </c>
    </row>
    <row r="87" spans="1:16" s="102" customFormat="1" ht="19.5" customHeight="1" hidden="1">
      <c r="A87" s="84"/>
      <c r="B87" s="125" t="s">
        <v>102</v>
      </c>
      <c r="C87" s="139" t="s">
        <v>85</v>
      </c>
      <c r="D87" s="104"/>
      <c r="E87" s="104"/>
      <c r="F87" s="140"/>
      <c r="G87" s="130">
        <v>2</v>
      </c>
      <c r="H87" s="64">
        <f>G87*30</f>
        <v>60</v>
      </c>
      <c r="I87" s="107">
        <f t="shared" si="1"/>
        <v>26</v>
      </c>
      <c r="J87" s="108">
        <v>13</v>
      </c>
      <c r="K87" s="108">
        <v>13</v>
      </c>
      <c r="L87" s="108"/>
      <c r="M87" s="63">
        <f>H87-I87</f>
        <v>34</v>
      </c>
      <c r="N87" s="110"/>
      <c r="O87" s="108"/>
      <c r="P87" s="77" t="s">
        <v>267</v>
      </c>
    </row>
    <row r="88" spans="1:16" s="102" customFormat="1" ht="19.5" customHeight="1" hidden="1">
      <c r="A88" s="84" t="s">
        <v>232</v>
      </c>
      <c r="B88" s="78" t="s">
        <v>210</v>
      </c>
      <c r="C88" s="139"/>
      <c r="D88" s="104"/>
      <c r="E88" s="104"/>
      <c r="F88" s="140"/>
      <c r="G88" s="130">
        <v>4</v>
      </c>
      <c r="H88" s="64"/>
      <c r="I88" s="107"/>
      <c r="J88" s="108"/>
      <c r="K88" s="108"/>
      <c r="L88" s="108"/>
      <c r="M88" s="63"/>
      <c r="N88" s="110"/>
      <c r="O88" s="108"/>
      <c r="P88" s="77" t="s">
        <v>267</v>
      </c>
    </row>
    <row r="89" spans="1:16" s="102" customFormat="1" ht="19.5" customHeight="1" hidden="1">
      <c r="A89" s="84"/>
      <c r="B89" s="125" t="s">
        <v>102</v>
      </c>
      <c r="C89" s="139" t="s">
        <v>85</v>
      </c>
      <c r="D89" s="104"/>
      <c r="E89" s="104"/>
      <c r="F89" s="140"/>
      <c r="G89" s="130">
        <v>4</v>
      </c>
      <c r="H89" s="64">
        <f>G89*30</f>
        <v>120</v>
      </c>
      <c r="I89" s="107">
        <f>J89+K89+L89</f>
        <v>39</v>
      </c>
      <c r="J89" s="108">
        <v>26</v>
      </c>
      <c r="K89" s="108">
        <v>13</v>
      </c>
      <c r="L89" s="108"/>
      <c r="M89" s="63">
        <f>H89-I89</f>
        <v>81</v>
      </c>
      <c r="N89" s="110"/>
      <c r="O89" s="108"/>
      <c r="P89" s="77" t="s">
        <v>267</v>
      </c>
    </row>
    <row r="90" spans="1:16" s="102" customFormat="1" ht="19.5" customHeight="1" hidden="1">
      <c r="A90" s="84" t="s">
        <v>233</v>
      </c>
      <c r="B90" s="78" t="s">
        <v>204</v>
      </c>
      <c r="C90" s="139"/>
      <c r="D90" s="104"/>
      <c r="E90" s="104"/>
      <c r="F90" s="140"/>
      <c r="G90" s="131">
        <v>8</v>
      </c>
      <c r="H90" s="69"/>
      <c r="I90" s="111"/>
      <c r="J90" s="108"/>
      <c r="K90" s="108"/>
      <c r="L90" s="108"/>
      <c r="M90" s="74"/>
      <c r="N90" s="110"/>
      <c r="O90" s="108"/>
      <c r="P90" s="77" t="s">
        <v>267</v>
      </c>
    </row>
    <row r="91" spans="1:16" s="114" customFormat="1" ht="19.5" customHeight="1" hidden="1" thickBot="1">
      <c r="A91" s="144"/>
      <c r="B91" s="145" t="s">
        <v>102</v>
      </c>
      <c r="C91" s="141" t="s">
        <v>85</v>
      </c>
      <c r="D91" s="142"/>
      <c r="E91" s="142"/>
      <c r="F91" s="143"/>
      <c r="G91" s="132">
        <v>8</v>
      </c>
      <c r="H91" s="98">
        <f>G91*30</f>
        <v>240</v>
      </c>
      <c r="I91" s="112">
        <f>SUM(J91:L91)</f>
        <v>52</v>
      </c>
      <c r="J91" s="113">
        <v>26</v>
      </c>
      <c r="K91" s="113">
        <v>26</v>
      </c>
      <c r="L91" s="113"/>
      <c r="M91" s="81">
        <f>H91-I91</f>
        <v>188</v>
      </c>
      <c r="N91" s="123"/>
      <c r="O91" s="124"/>
      <c r="P91" s="77" t="s">
        <v>267</v>
      </c>
    </row>
    <row r="92" spans="1:16" s="114" customFormat="1" ht="19.5" customHeight="1" hidden="1" thickBot="1">
      <c r="A92" s="1119" t="s">
        <v>229</v>
      </c>
      <c r="B92" s="1145"/>
      <c r="C92" s="372"/>
      <c r="D92" s="310"/>
      <c r="E92" s="310"/>
      <c r="F92" s="373"/>
      <c r="G92" s="374">
        <f>G53+G54+G55+G57+G61+G64+G67+G70+G72+G74+G82+G86</f>
        <v>33.5</v>
      </c>
      <c r="H92" s="375"/>
      <c r="I92" s="561"/>
      <c r="J92" s="377"/>
      <c r="K92" s="377"/>
      <c r="L92" s="377"/>
      <c r="M92" s="378"/>
      <c r="N92" s="379"/>
      <c r="O92" s="377"/>
      <c r="P92" s="77" t="s">
        <v>267</v>
      </c>
    </row>
    <row r="93" spans="1:16" s="77" customFormat="1" ht="19.5" customHeight="1" hidden="1" thickBot="1">
      <c r="A93" s="1119" t="s">
        <v>103</v>
      </c>
      <c r="B93" s="1145"/>
      <c r="C93" s="380"/>
      <c r="D93" s="310"/>
      <c r="E93" s="310"/>
      <c r="F93" s="317">
        <f>G53+G54+G55+G56+G59+G60+G63+G66+G69+G70+G71+G74+G75+G77+G79+G81+G84+G85+G88+G90</f>
        <v>82.5</v>
      </c>
      <c r="G93" s="315">
        <f>G58+G59+G62+G65+G68+G69+G73+G76+G78+G80+G83+G84+G87+G89+G91</f>
        <v>49</v>
      </c>
      <c r="H93" s="318">
        <f aca="true" t="shared" si="2" ref="H93:M93">SUM(H53:H91)</f>
        <v>1470</v>
      </c>
      <c r="I93" s="318">
        <f t="shared" si="2"/>
        <v>700</v>
      </c>
      <c r="J93" s="318">
        <f t="shared" si="2"/>
        <v>413</v>
      </c>
      <c r="K93" s="318">
        <f t="shared" si="2"/>
        <v>241</v>
      </c>
      <c r="L93" s="318">
        <f t="shared" si="2"/>
        <v>46</v>
      </c>
      <c r="M93" s="318">
        <f t="shared" si="2"/>
        <v>770</v>
      </c>
      <c r="N93" s="381"/>
      <c r="O93" s="381"/>
      <c r="P93" s="77" t="s">
        <v>267</v>
      </c>
    </row>
    <row r="94" spans="1:15" s="77" customFormat="1" ht="19.5" customHeight="1" hidden="1" thickBot="1">
      <c r="A94" s="1179" t="s">
        <v>261</v>
      </c>
      <c r="B94" s="1180"/>
      <c r="C94" s="1180"/>
      <c r="D94" s="1180"/>
      <c r="E94" s="1180"/>
      <c r="F94" s="1180"/>
      <c r="G94" s="1180"/>
      <c r="H94" s="1181"/>
      <c r="I94" s="1181"/>
      <c r="J94" s="1181"/>
      <c r="K94" s="1181"/>
      <c r="L94" s="1181"/>
      <c r="M94" s="1181"/>
      <c r="N94" s="1181"/>
      <c r="O94" s="1181"/>
    </row>
    <row r="95" spans="1:15" s="77" customFormat="1" ht="19.5" customHeight="1" hidden="1">
      <c r="A95" s="382" t="s">
        <v>68</v>
      </c>
      <c r="B95" s="383" t="s">
        <v>257</v>
      </c>
      <c r="C95" s="384"/>
      <c r="D95" s="385"/>
      <c r="E95" s="385"/>
      <c r="F95" s="386"/>
      <c r="G95" s="387" t="s">
        <v>169</v>
      </c>
      <c r="H95" s="384"/>
      <c r="I95" s="385"/>
      <c r="J95" s="385"/>
      <c r="K95" s="385"/>
      <c r="L95" s="385"/>
      <c r="M95" s="386"/>
      <c r="N95" s="384"/>
      <c r="O95" s="385"/>
    </row>
    <row r="96" spans="1:15" s="77" customFormat="1" ht="19.5" customHeight="1" hidden="1">
      <c r="A96" s="388" t="s">
        <v>128</v>
      </c>
      <c r="B96" s="356" t="s">
        <v>258</v>
      </c>
      <c r="C96" s="389"/>
      <c r="D96" s="149"/>
      <c r="E96" s="149"/>
      <c r="F96" s="390"/>
      <c r="G96" s="391" t="s">
        <v>169</v>
      </c>
      <c r="H96" s="389"/>
      <c r="I96" s="149"/>
      <c r="J96" s="149"/>
      <c r="K96" s="149"/>
      <c r="L96" s="149"/>
      <c r="M96" s="390"/>
      <c r="N96" s="389"/>
      <c r="O96" s="149"/>
    </row>
    <row r="97" spans="1:15" s="77" customFormat="1" ht="19.5" customHeight="1" hidden="1">
      <c r="A97" s="388" t="s">
        <v>129</v>
      </c>
      <c r="B97" s="356" t="s">
        <v>259</v>
      </c>
      <c r="C97" s="389"/>
      <c r="D97" s="84"/>
      <c r="E97" s="149"/>
      <c r="F97" s="390"/>
      <c r="G97" s="391" t="s">
        <v>169</v>
      </c>
      <c r="H97" s="389"/>
      <c r="I97" s="149"/>
      <c r="J97" s="149"/>
      <c r="K97" s="149"/>
      <c r="L97" s="149"/>
      <c r="M97" s="390"/>
      <c r="N97" s="392"/>
      <c r="O97" s="393"/>
    </row>
    <row r="98" spans="1:15" s="102" customFormat="1" ht="19.5" customHeight="1" hidden="1" thickBot="1">
      <c r="A98" s="388" t="s">
        <v>130</v>
      </c>
      <c r="B98" s="394" t="s">
        <v>23</v>
      </c>
      <c r="C98" s="395"/>
      <c r="D98" s="396">
        <v>4</v>
      </c>
      <c r="E98" s="396"/>
      <c r="F98" s="397"/>
      <c r="G98" s="560">
        <v>4.5</v>
      </c>
      <c r="H98" s="399">
        <f>G98*30</f>
        <v>135</v>
      </c>
      <c r="I98" s="1116"/>
      <c r="J98" s="1117"/>
      <c r="K98" s="1117"/>
      <c r="L98" s="1117"/>
      <c r="M98" s="1118"/>
      <c r="N98" s="400"/>
      <c r="O98" s="401"/>
    </row>
    <row r="99" spans="1:15" s="402" customFormat="1" ht="19.5" customHeight="1" hidden="1" thickBot="1">
      <c r="A99" s="1119" t="s">
        <v>147</v>
      </c>
      <c r="B99" s="1120"/>
      <c r="C99" s="1120"/>
      <c r="D99" s="1120"/>
      <c r="E99" s="1120"/>
      <c r="F99" s="1120"/>
      <c r="G99" s="1120"/>
      <c r="H99" s="1120"/>
      <c r="I99" s="1120"/>
      <c r="J99" s="1120"/>
      <c r="K99" s="1120"/>
      <c r="L99" s="1120"/>
      <c r="M99" s="1120"/>
      <c r="N99" s="1121"/>
      <c r="O99" s="1121"/>
    </row>
    <row r="100" spans="1:15" s="402" customFormat="1" ht="19.5" customHeight="1" hidden="1" thickBot="1">
      <c r="A100" s="403" t="s">
        <v>131</v>
      </c>
      <c r="B100" s="404" t="s">
        <v>148</v>
      </c>
      <c r="C100" s="405"/>
      <c r="D100" s="406"/>
      <c r="E100" s="406"/>
      <c r="F100" s="407">
        <v>4</v>
      </c>
      <c r="G100" s="408">
        <v>7.5</v>
      </c>
      <c r="H100" s="409">
        <f>G100*30</f>
        <v>225</v>
      </c>
      <c r="I100" s="1157"/>
      <c r="J100" s="1158"/>
      <c r="K100" s="1158"/>
      <c r="L100" s="1158"/>
      <c r="M100" s="1158"/>
      <c r="N100" s="410"/>
      <c r="O100" s="411"/>
    </row>
    <row r="101" spans="1:15" s="402" customFormat="1" ht="19.5" customHeight="1" hidden="1" thickBot="1">
      <c r="A101" s="1188" t="s">
        <v>192</v>
      </c>
      <c r="B101" s="1189"/>
      <c r="C101" s="412"/>
      <c r="D101" s="413"/>
      <c r="E101" s="413"/>
      <c r="F101" s="412"/>
      <c r="G101" s="414">
        <f>G95+G96+G97</f>
        <v>27</v>
      </c>
      <c r="H101" s="415"/>
      <c r="I101" s="416"/>
      <c r="J101" s="416"/>
      <c r="K101" s="416"/>
      <c r="L101" s="416"/>
      <c r="M101" s="417"/>
      <c r="N101" s="418"/>
      <c r="O101" s="419"/>
    </row>
    <row r="102" spans="1:15" s="402" customFormat="1" ht="19.5" customHeight="1" hidden="1" thickBot="1">
      <c r="A102" s="1159" t="s">
        <v>103</v>
      </c>
      <c r="B102" s="1160"/>
      <c r="C102" s="420"/>
      <c r="D102" s="421"/>
      <c r="E102" s="421"/>
      <c r="F102" s="422"/>
      <c r="G102" s="414">
        <f>G98+G100</f>
        <v>12</v>
      </c>
      <c r="H102" s="423">
        <f>G102*30</f>
        <v>360</v>
      </c>
      <c r="I102" s="416"/>
      <c r="J102" s="416"/>
      <c r="K102" s="416"/>
      <c r="L102" s="416"/>
      <c r="M102" s="417"/>
      <c r="N102" s="418"/>
      <c r="O102" s="419"/>
    </row>
    <row r="103" spans="1:15" s="402" customFormat="1" ht="19.5" customHeight="1" hidden="1" thickBot="1">
      <c r="A103" s="1170" t="s">
        <v>250</v>
      </c>
      <c r="B103" s="1171"/>
      <c r="C103" s="424"/>
      <c r="D103" s="425"/>
      <c r="E103" s="425"/>
      <c r="F103" s="426"/>
      <c r="G103" s="427">
        <f aca="true" t="shared" si="3" ref="G103:M103">G49+G93+G102</f>
        <v>90</v>
      </c>
      <c r="H103" s="428">
        <f t="shared" si="3"/>
        <v>2700</v>
      </c>
      <c r="I103" s="428">
        <f t="shared" si="3"/>
        <v>1140</v>
      </c>
      <c r="J103" s="428">
        <f t="shared" si="3"/>
        <v>661</v>
      </c>
      <c r="K103" s="428">
        <f t="shared" si="3"/>
        <v>320</v>
      </c>
      <c r="L103" s="428">
        <f t="shared" si="3"/>
        <v>144</v>
      </c>
      <c r="M103" s="428">
        <f t="shared" si="3"/>
        <v>1185</v>
      </c>
      <c r="N103" s="431"/>
      <c r="O103" s="432"/>
    </row>
    <row r="104" spans="1:15" s="402" customFormat="1" ht="19.5" customHeight="1" hidden="1" thickBot="1">
      <c r="A104" s="1170" t="s">
        <v>230</v>
      </c>
      <c r="B104" s="1171"/>
      <c r="C104" s="424"/>
      <c r="D104" s="425"/>
      <c r="E104" s="425"/>
      <c r="F104" s="426"/>
      <c r="G104" s="427">
        <f>G48+G92+G101</f>
        <v>120</v>
      </c>
      <c r="H104" s="428"/>
      <c r="I104" s="429"/>
      <c r="J104" s="429"/>
      <c r="K104" s="429"/>
      <c r="L104" s="429"/>
      <c r="M104" s="430"/>
      <c r="N104" s="428"/>
      <c r="O104" s="429"/>
    </row>
    <row r="105" spans="1:15" s="77" customFormat="1" ht="19.5" customHeight="1" hidden="1" thickBot="1">
      <c r="A105" s="1097" t="s">
        <v>114</v>
      </c>
      <c r="B105" s="1098"/>
      <c r="C105" s="1098"/>
      <c r="D105" s="1098"/>
      <c r="E105" s="1098"/>
      <c r="F105" s="1098"/>
      <c r="G105" s="1098"/>
      <c r="H105" s="1098"/>
      <c r="I105" s="1098"/>
      <c r="J105" s="1098"/>
      <c r="K105" s="1098"/>
      <c r="L105" s="1098"/>
      <c r="M105" s="1098"/>
      <c r="N105" s="1098"/>
      <c r="O105" s="1098"/>
    </row>
    <row r="106" spans="1:15" s="101" customFormat="1" ht="19.5" customHeight="1" hidden="1" thickBot="1">
      <c r="A106" s="1139" t="s">
        <v>115</v>
      </c>
      <c r="B106" s="1140"/>
      <c r="C106" s="1140"/>
      <c r="D106" s="1140"/>
      <c r="E106" s="1140"/>
      <c r="F106" s="1140"/>
      <c r="G106" s="1140"/>
      <c r="H106" s="1140"/>
      <c r="I106" s="1140"/>
      <c r="J106" s="1140"/>
      <c r="K106" s="1140"/>
      <c r="L106" s="1140"/>
      <c r="M106" s="1140"/>
      <c r="N106" s="1140"/>
      <c r="O106" s="1140"/>
    </row>
    <row r="107" spans="1:16" s="707" customFormat="1" ht="19.5" customHeight="1" hidden="1">
      <c r="A107" s="1203" t="s">
        <v>149</v>
      </c>
      <c r="B107" s="1204"/>
      <c r="C107" s="701"/>
      <c r="D107" s="702">
        <v>2</v>
      </c>
      <c r="E107" s="702"/>
      <c r="F107" s="703"/>
      <c r="G107" s="704">
        <v>4</v>
      </c>
      <c r="H107" s="692">
        <f>G107*30</f>
        <v>120</v>
      </c>
      <c r="I107" s="693">
        <f>J107+K107+L107</f>
        <v>54</v>
      </c>
      <c r="J107" s="694">
        <v>36</v>
      </c>
      <c r="K107" s="690"/>
      <c r="L107" s="690">
        <v>18</v>
      </c>
      <c r="M107" s="695">
        <f>H107-I107</f>
        <v>66</v>
      </c>
      <c r="N107" s="705"/>
      <c r="O107" s="741">
        <v>3</v>
      </c>
      <c r="P107" s="707" t="s">
        <v>268</v>
      </c>
    </row>
    <row r="108" spans="1:16" s="101" customFormat="1" ht="19.5" customHeight="1" hidden="1" thickBot="1">
      <c r="A108" s="1081" t="s">
        <v>150</v>
      </c>
      <c r="B108" s="1082"/>
      <c r="C108" s="434"/>
      <c r="D108" s="113">
        <v>3</v>
      </c>
      <c r="E108" s="113"/>
      <c r="F108" s="435"/>
      <c r="G108" s="436">
        <v>3</v>
      </c>
      <c r="H108" s="354">
        <f>G108*30</f>
        <v>90</v>
      </c>
      <c r="I108" s="355">
        <f>J108+K108+L108</f>
        <v>45</v>
      </c>
      <c r="J108" s="304">
        <v>30</v>
      </c>
      <c r="K108" s="305"/>
      <c r="L108" s="305">
        <v>15</v>
      </c>
      <c r="M108" s="81">
        <f>H108-I108</f>
        <v>45</v>
      </c>
      <c r="N108" s="82"/>
      <c r="O108" s="113"/>
      <c r="P108" s="707" t="s">
        <v>268</v>
      </c>
    </row>
    <row r="109" spans="1:16" s="444" customFormat="1" ht="19.5" customHeight="1" hidden="1" thickBot="1">
      <c r="A109" s="437"/>
      <c r="B109" s="438" t="s">
        <v>154</v>
      </c>
      <c r="C109" s="437"/>
      <c r="D109" s="439"/>
      <c r="E109" s="439"/>
      <c r="F109" s="440"/>
      <c r="G109" s="441">
        <f>G107+G108</f>
        <v>7</v>
      </c>
      <c r="H109" s="437">
        <f aca="true" t="shared" si="4" ref="H109:M109">H107+H108</f>
        <v>210</v>
      </c>
      <c r="I109" s="439">
        <f t="shared" si="4"/>
        <v>99</v>
      </c>
      <c r="J109" s="439">
        <f t="shared" si="4"/>
        <v>66</v>
      </c>
      <c r="K109" s="439">
        <f t="shared" si="4"/>
        <v>0</v>
      </c>
      <c r="L109" s="439">
        <f t="shared" si="4"/>
        <v>33</v>
      </c>
      <c r="M109" s="442">
        <f t="shared" si="4"/>
        <v>111</v>
      </c>
      <c r="N109" s="443"/>
      <c r="O109" s="439">
        <v>3</v>
      </c>
      <c r="P109" s="707" t="s">
        <v>268</v>
      </c>
    </row>
    <row r="110" spans="1:16" s="612" customFormat="1" ht="19.5" customHeight="1" hidden="1">
      <c r="A110" s="687" t="s">
        <v>155</v>
      </c>
      <c r="B110" s="688" t="s">
        <v>183</v>
      </c>
      <c r="C110" s="689"/>
      <c r="D110" s="690">
        <v>2</v>
      </c>
      <c r="E110" s="690"/>
      <c r="F110" s="691"/>
      <c r="G110" s="570">
        <v>4</v>
      </c>
      <c r="H110" s="692">
        <f aca="true" t="shared" si="5" ref="H110:H120">G110*30</f>
        <v>120</v>
      </c>
      <c r="I110" s="693">
        <f aca="true" t="shared" si="6" ref="I110:I120">J110+K110+L110</f>
        <v>45</v>
      </c>
      <c r="J110" s="694">
        <v>30</v>
      </c>
      <c r="K110" s="690"/>
      <c r="L110" s="690">
        <v>15</v>
      </c>
      <c r="M110" s="695">
        <f aca="true" t="shared" si="7" ref="M110:M120">H110-I110</f>
        <v>75</v>
      </c>
      <c r="N110" s="696"/>
      <c r="O110" s="742">
        <v>3</v>
      </c>
      <c r="P110" s="707" t="s">
        <v>268</v>
      </c>
    </row>
    <row r="111" spans="1:16" s="612" customFormat="1" ht="19.5" customHeight="1" hidden="1">
      <c r="A111" s="587" t="s">
        <v>90</v>
      </c>
      <c r="B111" s="698" t="s">
        <v>184</v>
      </c>
      <c r="C111" s="699"/>
      <c r="D111" s="663">
        <v>2</v>
      </c>
      <c r="E111" s="663"/>
      <c r="F111" s="700"/>
      <c r="G111" s="630">
        <v>4</v>
      </c>
      <c r="H111" s="666">
        <f t="shared" si="5"/>
        <v>120</v>
      </c>
      <c r="I111" s="667">
        <f t="shared" si="6"/>
        <v>45</v>
      </c>
      <c r="J111" s="668">
        <v>30</v>
      </c>
      <c r="K111" s="663"/>
      <c r="L111" s="663">
        <v>15</v>
      </c>
      <c r="M111" s="669">
        <f t="shared" si="7"/>
        <v>75</v>
      </c>
      <c r="N111" s="670"/>
      <c r="O111" s="738">
        <v>3</v>
      </c>
      <c r="P111" s="707" t="s">
        <v>268</v>
      </c>
    </row>
    <row r="112" spans="1:15" s="77" customFormat="1" ht="19.5" customHeight="1" hidden="1">
      <c r="A112" s="119" t="s">
        <v>157</v>
      </c>
      <c r="B112" s="445" t="s">
        <v>170</v>
      </c>
      <c r="C112" s="89"/>
      <c r="D112" s="59">
        <v>2</v>
      </c>
      <c r="E112" s="59"/>
      <c r="F112" s="85"/>
      <c r="G112" s="62">
        <v>4</v>
      </c>
      <c r="H112" s="86">
        <f t="shared" si="5"/>
        <v>120</v>
      </c>
      <c r="I112" s="87">
        <f t="shared" si="6"/>
        <v>30</v>
      </c>
      <c r="J112" s="58">
        <v>15</v>
      </c>
      <c r="K112" s="59"/>
      <c r="L112" s="59">
        <v>15</v>
      </c>
      <c r="M112" s="63">
        <f t="shared" si="7"/>
        <v>90</v>
      </c>
      <c r="N112" s="80"/>
      <c r="O112" s="79"/>
    </row>
    <row r="113" spans="1:15" s="77" customFormat="1" ht="19.5" customHeight="1" hidden="1">
      <c r="A113" s="119" t="s">
        <v>158</v>
      </c>
      <c r="B113" s="446" t="s">
        <v>171</v>
      </c>
      <c r="C113" s="89"/>
      <c r="D113" s="59">
        <v>3</v>
      </c>
      <c r="E113" s="59"/>
      <c r="F113" s="85"/>
      <c r="G113" s="62">
        <v>3</v>
      </c>
      <c r="H113" s="86">
        <f t="shared" si="5"/>
        <v>90</v>
      </c>
      <c r="I113" s="87">
        <f t="shared" si="6"/>
        <v>30</v>
      </c>
      <c r="J113" s="58">
        <v>15</v>
      </c>
      <c r="K113" s="59"/>
      <c r="L113" s="59">
        <v>15</v>
      </c>
      <c r="M113" s="63">
        <f t="shared" si="7"/>
        <v>60</v>
      </c>
      <c r="N113" s="80"/>
      <c r="O113" s="79"/>
    </row>
    <row r="114" spans="1:15" s="77" customFormat="1" ht="19.5" customHeight="1" hidden="1">
      <c r="A114" s="119" t="s">
        <v>159</v>
      </c>
      <c r="B114" s="446" t="s">
        <v>172</v>
      </c>
      <c r="C114" s="89"/>
      <c r="D114" s="59">
        <v>3</v>
      </c>
      <c r="E114" s="59"/>
      <c r="F114" s="85"/>
      <c r="G114" s="62">
        <v>3</v>
      </c>
      <c r="H114" s="86">
        <f t="shared" si="5"/>
        <v>90</v>
      </c>
      <c r="I114" s="87">
        <f t="shared" si="6"/>
        <v>30</v>
      </c>
      <c r="J114" s="58">
        <v>15</v>
      </c>
      <c r="K114" s="59"/>
      <c r="L114" s="59">
        <v>15</v>
      </c>
      <c r="M114" s="63">
        <f t="shared" si="7"/>
        <v>60</v>
      </c>
      <c r="N114" s="80"/>
      <c r="O114" s="79"/>
    </row>
    <row r="115" spans="1:15" s="77" customFormat="1" ht="19.5" customHeight="1" hidden="1">
      <c r="A115" s="119" t="s">
        <v>176</v>
      </c>
      <c r="B115" s="446" t="s">
        <v>173</v>
      </c>
      <c r="C115" s="89"/>
      <c r="D115" s="59">
        <v>3</v>
      </c>
      <c r="E115" s="59"/>
      <c r="F115" s="85"/>
      <c r="G115" s="62">
        <v>3</v>
      </c>
      <c r="H115" s="86">
        <f t="shared" si="5"/>
        <v>90</v>
      </c>
      <c r="I115" s="87">
        <f t="shared" si="6"/>
        <v>30</v>
      </c>
      <c r="J115" s="58">
        <v>15</v>
      </c>
      <c r="K115" s="59"/>
      <c r="L115" s="59">
        <v>15</v>
      </c>
      <c r="M115" s="63">
        <f t="shared" si="7"/>
        <v>60</v>
      </c>
      <c r="N115" s="80"/>
      <c r="O115" s="79"/>
    </row>
    <row r="116" spans="1:15" s="77" customFormat="1" ht="19.5" customHeight="1" hidden="1">
      <c r="A116" s="119" t="s">
        <v>177</v>
      </c>
      <c r="B116" s="446" t="s">
        <v>174</v>
      </c>
      <c r="C116" s="89"/>
      <c r="D116" s="59">
        <v>3</v>
      </c>
      <c r="E116" s="59"/>
      <c r="F116" s="85"/>
      <c r="G116" s="62">
        <v>3</v>
      </c>
      <c r="H116" s="86">
        <f t="shared" si="5"/>
        <v>90</v>
      </c>
      <c r="I116" s="87">
        <f t="shared" si="6"/>
        <v>30</v>
      </c>
      <c r="J116" s="58">
        <v>15</v>
      </c>
      <c r="K116" s="59"/>
      <c r="L116" s="59">
        <v>15</v>
      </c>
      <c r="M116" s="63">
        <f t="shared" si="7"/>
        <v>60</v>
      </c>
      <c r="N116" s="80"/>
      <c r="O116" s="79"/>
    </row>
    <row r="117" spans="1:15" s="77" customFormat="1" ht="19.5" customHeight="1" hidden="1">
      <c r="A117" s="119" t="s">
        <v>178</v>
      </c>
      <c r="B117" s="447" t="s">
        <v>175</v>
      </c>
      <c r="C117" s="89"/>
      <c r="D117" s="59">
        <v>3</v>
      </c>
      <c r="E117" s="59"/>
      <c r="F117" s="85"/>
      <c r="G117" s="62">
        <v>3</v>
      </c>
      <c r="H117" s="86">
        <f t="shared" si="5"/>
        <v>90</v>
      </c>
      <c r="I117" s="87">
        <f t="shared" si="6"/>
        <v>30</v>
      </c>
      <c r="J117" s="58">
        <v>15</v>
      </c>
      <c r="K117" s="59"/>
      <c r="L117" s="59">
        <v>15</v>
      </c>
      <c r="M117" s="63">
        <f t="shared" si="7"/>
        <v>60</v>
      </c>
      <c r="N117" s="80"/>
      <c r="O117" s="79"/>
    </row>
    <row r="118" spans="1:15" s="77" customFormat="1" ht="19.5" customHeight="1" hidden="1">
      <c r="A118" s="448" t="s">
        <v>253</v>
      </c>
      <c r="B118" s="447" t="s">
        <v>255</v>
      </c>
      <c r="C118" s="299"/>
      <c r="D118" s="59">
        <v>3</v>
      </c>
      <c r="E118" s="59"/>
      <c r="F118" s="85"/>
      <c r="G118" s="62">
        <v>3</v>
      </c>
      <c r="H118" s="86">
        <f t="shared" si="5"/>
        <v>90</v>
      </c>
      <c r="I118" s="87">
        <f t="shared" si="6"/>
        <v>30</v>
      </c>
      <c r="J118" s="58">
        <v>15</v>
      </c>
      <c r="K118" s="59"/>
      <c r="L118" s="59">
        <v>15</v>
      </c>
      <c r="M118" s="63">
        <f t="shared" si="7"/>
        <v>60</v>
      </c>
      <c r="N118" s="80"/>
      <c r="O118" s="79"/>
    </row>
    <row r="119" spans="1:15" s="77" customFormat="1" ht="19.5" customHeight="1" hidden="1">
      <c r="A119" s="448" t="s">
        <v>254</v>
      </c>
      <c r="B119" s="447" t="s">
        <v>256</v>
      </c>
      <c r="C119" s="299"/>
      <c r="D119" s="59">
        <v>3</v>
      </c>
      <c r="E119" s="59"/>
      <c r="F119" s="85"/>
      <c r="G119" s="62">
        <v>3</v>
      </c>
      <c r="H119" s="86">
        <f t="shared" si="5"/>
        <v>90</v>
      </c>
      <c r="I119" s="87">
        <f t="shared" si="6"/>
        <v>30</v>
      </c>
      <c r="J119" s="58">
        <v>15</v>
      </c>
      <c r="K119" s="59"/>
      <c r="L119" s="59">
        <v>15</v>
      </c>
      <c r="M119" s="63">
        <f t="shared" si="7"/>
        <v>60</v>
      </c>
      <c r="N119" s="80"/>
      <c r="O119" s="79"/>
    </row>
    <row r="120" spans="1:18" s="195" customFormat="1" ht="19.5" customHeight="1" hidden="1" thickBot="1">
      <c r="A120" s="448"/>
      <c r="B120" s="449" t="s">
        <v>156</v>
      </c>
      <c r="C120" s="450"/>
      <c r="D120" s="59">
        <v>3</v>
      </c>
      <c r="E120" s="59"/>
      <c r="F120" s="85"/>
      <c r="G120" s="62">
        <v>3</v>
      </c>
      <c r="H120" s="86">
        <f t="shared" si="5"/>
        <v>90</v>
      </c>
      <c r="I120" s="87">
        <f t="shared" si="6"/>
        <v>30</v>
      </c>
      <c r="J120" s="58">
        <v>15</v>
      </c>
      <c r="K120" s="59"/>
      <c r="L120" s="59">
        <v>15</v>
      </c>
      <c r="M120" s="63">
        <f t="shared" si="7"/>
        <v>60</v>
      </c>
      <c r="N120" s="80"/>
      <c r="O120" s="79"/>
      <c r="Q120" s="77"/>
      <c r="R120" s="77"/>
    </row>
    <row r="121" spans="1:15" s="77" customFormat="1" ht="19.5" customHeight="1" hidden="1" thickBot="1">
      <c r="A121" s="1174" t="s">
        <v>117</v>
      </c>
      <c r="B121" s="1175"/>
      <c r="C121" s="1175"/>
      <c r="D121" s="1175"/>
      <c r="E121" s="1175"/>
      <c r="F121" s="1175"/>
      <c r="G121" s="1175"/>
      <c r="H121" s="1175"/>
      <c r="I121" s="1175"/>
      <c r="J121" s="1175"/>
      <c r="K121" s="1175"/>
      <c r="L121" s="1175"/>
      <c r="M121" s="1175"/>
      <c r="N121" s="1175"/>
      <c r="O121" s="1175"/>
    </row>
    <row r="122" spans="1:16" s="77" customFormat="1" ht="19.5" customHeight="1" hidden="1">
      <c r="A122" s="1111" t="s">
        <v>152</v>
      </c>
      <c r="B122" s="1080"/>
      <c r="C122" s="103"/>
      <c r="D122" s="73">
        <v>1</v>
      </c>
      <c r="E122" s="73"/>
      <c r="F122" s="105"/>
      <c r="G122" s="106">
        <v>7</v>
      </c>
      <c r="H122" s="115">
        <f>G122*30</f>
        <v>210</v>
      </c>
      <c r="I122" s="116">
        <f>J122+K122+L122</f>
        <v>60</v>
      </c>
      <c r="J122" s="72">
        <v>30</v>
      </c>
      <c r="K122" s="73">
        <v>30</v>
      </c>
      <c r="L122" s="73"/>
      <c r="M122" s="74">
        <f>H122-I122</f>
        <v>150</v>
      </c>
      <c r="N122" s="731">
        <v>4</v>
      </c>
      <c r="O122" s="90"/>
      <c r="P122" s="77" t="s">
        <v>269</v>
      </c>
    </row>
    <row r="123" spans="1:16" s="77" customFormat="1" ht="19.5" customHeight="1" hidden="1">
      <c r="A123" s="1112" t="s">
        <v>149</v>
      </c>
      <c r="B123" s="1113"/>
      <c r="C123" s="451"/>
      <c r="D123" s="57">
        <v>2</v>
      </c>
      <c r="E123" s="57"/>
      <c r="F123" s="60"/>
      <c r="G123" s="62">
        <v>6</v>
      </c>
      <c r="H123" s="86">
        <f>G123*30</f>
        <v>180</v>
      </c>
      <c r="I123" s="87">
        <f>J123+K123+L123</f>
        <v>72</v>
      </c>
      <c r="J123" s="58">
        <v>36</v>
      </c>
      <c r="K123" s="59">
        <v>36</v>
      </c>
      <c r="L123" s="59"/>
      <c r="M123" s="63">
        <f>H123-I123</f>
        <v>108</v>
      </c>
      <c r="N123" s="26"/>
      <c r="O123" s="738">
        <v>4</v>
      </c>
      <c r="P123" s="77" t="s">
        <v>269</v>
      </c>
    </row>
    <row r="124" spans="1:16" s="77" customFormat="1" ht="19.5" customHeight="1" hidden="1">
      <c r="A124" s="1112" t="s">
        <v>150</v>
      </c>
      <c r="B124" s="1113"/>
      <c r="C124" s="89"/>
      <c r="D124" s="59">
        <v>3</v>
      </c>
      <c r="E124" s="59"/>
      <c r="F124" s="85"/>
      <c r="G124" s="62">
        <v>5</v>
      </c>
      <c r="H124" s="86">
        <f>G124*30</f>
        <v>150</v>
      </c>
      <c r="I124" s="87">
        <f>J124+K124+L124</f>
        <v>60</v>
      </c>
      <c r="J124" s="58">
        <v>30</v>
      </c>
      <c r="K124" s="59">
        <v>30</v>
      </c>
      <c r="L124" s="59"/>
      <c r="M124" s="63">
        <f>H124-I124</f>
        <v>90</v>
      </c>
      <c r="N124" s="80"/>
      <c r="O124" s="79"/>
      <c r="P124" s="77" t="s">
        <v>269</v>
      </c>
    </row>
    <row r="125" spans="1:16" s="77" customFormat="1" ht="19.5" customHeight="1" hidden="1" thickBot="1">
      <c r="A125" s="1114" t="s">
        <v>151</v>
      </c>
      <c r="B125" s="1115"/>
      <c r="C125" s="451"/>
      <c r="D125" s="57">
        <v>4</v>
      </c>
      <c r="E125" s="57"/>
      <c r="F125" s="60"/>
      <c r="G125" s="62">
        <v>5</v>
      </c>
      <c r="H125" s="354">
        <f>G125*30</f>
        <v>150</v>
      </c>
      <c r="I125" s="355">
        <f>J125+K125+L125</f>
        <v>78</v>
      </c>
      <c r="J125" s="304">
        <v>52</v>
      </c>
      <c r="K125" s="305">
        <v>26</v>
      </c>
      <c r="L125" s="305"/>
      <c r="M125" s="81">
        <f>H125-I125</f>
        <v>72</v>
      </c>
      <c r="N125" s="452"/>
      <c r="O125" s="124"/>
      <c r="P125" s="77" t="s">
        <v>269</v>
      </c>
    </row>
    <row r="126" spans="1:16" s="444" customFormat="1" ht="19.5" customHeight="1" hidden="1" thickBot="1">
      <c r="A126" s="453"/>
      <c r="B126" s="454" t="s">
        <v>160</v>
      </c>
      <c r="C126" s="455"/>
      <c r="D126" s="456"/>
      <c r="E126" s="456"/>
      <c r="F126" s="457"/>
      <c r="G126" s="458">
        <f>G124+G125+G122+G123</f>
        <v>23</v>
      </c>
      <c r="H126" s="455">
        <f aca="true" t="shared" si="8" ref="H126:M126">H124+H125+H122+H123</f>
        <v>690</v>
      </c>
      <c r="I126" s="456">
        <f t="shared" si="8"/>
        <v>270</v>
      </c>
      <c r="J126" s="456">
        <f t="shared" si="8"/>
        <v>148</v>
      </c>
      <c r="K126" s="456">
        <f t="shared" si="8"/>
        <v>122</v>
      </c>
      <c r="L126" s="456">
        <f t="shared" si="8"/>
        <v>0</v>
      </c>
      <c r="M126" s="459">
        <f t="shared" si="8"/>
        <v>420</v>
      </c>
      <c r="N126" s="455"/>
      <c r="O126" s="456"/>
      <c r="P126" s="77" t="s">
        <v>269</v>
      </c>
    </row>
    <row r="127" spans="1:16" s="612" customFormat="1" ht="19.5" customHeight="1" hidden="1">
      <c r="A127" s="708" t="s">
        <v>161</v>
      </c>
      <c r="B127" s="709" t="s">
        <v>214</v>
      </c>
      <c r="C127" s="710"/>
      <c r="D127" s="711">
        <v>1</v>
      </c>
      <c r="E127" s="711"/>
      <c r="F127" s="712"/>
      <c r="G127" s="713">
        <v>7</v>
      </c>
      <c r="H127" s="714">
        <f aca="true" t="shared" si="9" ref="H127:H138">G127*30</f>
        <v>210</v>
      </c>
      <c r="I127" s="715">
        <f aca="true" t="shared" si="10" ref="I127:I138">J127+K127+L127</f>
        <v>60</v>
      </c>
      <c r="J127" s="716">
        <v>30</v>
      </c>
      <c r="K127" s="711">
        <v>30</v>
      </c>
      <c r="L127" s="711"/>
      <c r="M127" s="717">
        <f aca="true" t="shared" si="11" ref="M127:M138">H127-I127</f>
        <v>150</v>
      </c>
      <c r="N127" s="732">
        <v>4</v>
      </c>
      <c r="O127" s="706"/>
      <c r="P127" s="77" t="s">
        <v>269</v>
      </c>
    </row>
    <row r="128" spans="1:16" s="721" customFormat="1" ht="18.75" hidden="1">
      <c r="A128" s="600" t="s">
        <v>162</v>
      </c>
      <c r="B128" s="698" t="s">
        <v>215</v>
      </c>
      <c r="C128" s="718"/>
      <c r="D128" s="719">
        <v>1</v>
      </c>
      <c r="E128" s="719"/>
      <c r="F128" s="720"/>
      <c r="G128" s="630">
        <v>7</v>
      </c>
      <c r="H128" s="718">
        <f t="shared" si="9"/>
        <v>210</v>
      </c>
      <c r="I128" s="667">
        <f t="shared" si="10"/>
        <v>60</v>
      </c>
      <c r="J128" s="668">
        <v>30</v>
      </c>
      <c r="K128" s="663">
        <v>30</v>
      </c>
      <c r="L128" s="663"/>
      <c r="M128" s="669">
        <f t="shared" si="11"/>
        <v>150</v>
      </c>
      <c r="N128" s="733">
        <v>4</v>
      </c>
      <c r="O128" s="676"/>
      <c r="P128" s="77" t="s">
        <v>269</v>
      </c>
    </row>
    <row r="129" spans="1:16" s="612" customFormat="1" ht="19.5" customHeight="1" hidden="1">
      <c r="A129" s="600" t="s">
        <v>163</v>
      </c>
      <c r="B129" s="722" t="s">
        <v>216</v>
      </c>
      <c r="C129" s="699"/>
      <c r="D129" s="663">
        <v>1</v>
      </c>
      <c r="E129" s="663"/>
      <c r="F129" s="664"/>
      <c r="G129" s="630">
        <v>7</v>
      </c>
      <c r="H129" s="666">
        <f t="shared" si="9"/>
        <v>210</v>
      </c>
      <c r="I129" s="667">
        <f t="shared" si="10"/>
        <v>60</v>
      </c>
      <c r="J129" s="668">
        <v>30</v>
      </c>
      <c r="K129" s="663">
        <v>30</v>
      </c>
      <c r="L129" s="663"/>
      <c r="M129" s="669">
        <f t="shared" si="11"/>
        <v>150</v>
      </c>
      <c r="N129" s="730">
        <v>4</v>
      </c>
      <c r="O129" s="671"/>
      <c r="P129" s="77" t="s">
        <v>269</v>
      </c>
    </row>
    <row r="130" spans="1:16" s="612" customFormat="1" ht="19.5" customHeight="1" hidden="1">
      <c r="A130" s="600" t="s">
        <v>164</v>
      </c>
      <c r="B130" s="723" t="s">
        <v>217</v>
      </c>
      <c r="C130" s="699"/>
      <c r="D130" s="663">
        <v>2</v>
      </c>
      <c r="E130" s="663"/>
      <c r="F130" s="664"/>
      <c r="G130" s="630">
        <v>6</v>
      </c>
      <c r="H130" s="666">
        <f t="shared" si="9"/>
        <v>180</v>
      </c>
      <c r="I130" s="667">
        <f t="shared" si="10"/>
        <v>72</v>
      </c>
      <c r="J130" s="668">
        <v>36</v>
      </c>
      <c r="K130" s="663">
        <v>36</v>
      </c>
      <c r="L130" s="663"/>
      <c r="M130" s="669">
        <f t="shared" si="11"/>
        <v>108</v>
      </c>
      <c r="N130" s="670"/>
      <c r="O130" s="738">
        <v>4</v>
      </c>
      <c r="P130" s="77" t="s">
        <v>269</v>
      </c>
    </row>
    <row r="131" spans="1:16" s="612" customFormat="1" ht="19.5" customHeight="1" hidden="1">
      <c r="A131" s="600" t="s">
        <v>108</v>
      </c>
      <c r="B131" s="698" t="s">
        <v>218</v>
      </c>
      <c r="C131" s="699"/>
      <c r="D131" s="663">
        <v>2</v>
      </c>
      <c r="E131" s="663"/>
      <c r="F131" s="664"/>
      <c r="G131" s="630">
        <v>6</v>
      </c>
      <c r="H131" s="666">
        <f t="shared" si="9"/>
        <v>180</v>
      </c>
      <c r="I131" s="667">
        <f t="shared" si="10"/>
        <v>72</v>
      </c>
      <c r="J131" s="668">
        <v>36</v>
      </c>
      <c r="K131" s="663">
        <v>36</v>
      </c>
      <c r="L131" s="663"/>
      <c r="M131" s="669">
        <f t="shared" si="11"/>
        <v>108</v>
      </c>
      <c r="N131" s="670"/>
      <c r="O131" s="738">
        <v>4</v>
      </c>
      <c r="P131" s="77" t="s">
        <v>269</v>
      </c>
    </row>
    <row r="132" spans="1:16" s="721" customFormat="1" ht="18.75" hidden="1">
      <c r="A132" s="600" t="s">
        <v>109</v>
      </c>
      <c r="B132" s="722" t="s">
        <v>219</v>
      </c>
      <c r="C132" s="718"/>
      <c r="D132" s="632">
        <v>2</v>
      </c>
      <c r="E132" s="632"/>
      <c r="F132" s="674"/>
      <c r="G132" s="630">
        <v>6</v>
      </c>
      <c r="H132" s="666">
        <f t="shared" si="9"/>
        <v>180</v>
      </c>
      <c r="I132" s="667">
        <f t="shared" si="10"/>
        <v>72</v>
      </c>
      <c r="J132" s="668">
        <v>36</v>
      </c>
      <c r="K132" s="663">
        <v>36</v>
      </c>
      <c r="L132" s="663"/>
      <c r="M132" s="669">
        <f t="shared" si="11"/>
        <v>108</v>
      </c>
      <c r="N132" s="627"/>
      <c r="O132" s="738">
        <v>4</v>
      </c>
      <c r="P132" s="77" t="s">
        <v>269</v>
      </c>
    </row>
    <row r="133" spans="1:15" s="77" customFormat="1" ht="19.5" customHeight="1" hidden="1">
      <c r="A133" s="188" t="s">
        <v>165</v>
      </c>
      <c r="B133" s="297" t="s">
        <v>220</v>
      </c>
      <c r="C133" s="89"/>
      <c r="D133" s="57">
        <v>3</v>
      </c>
      <c r="E133" s="57"/>
      <c r="F133" s="151"/>
      <c r="G133" s="62">
        <v>5</v>
      </c>
      <c r="H133" s="86">
        <f t="shared" si="9"/>
        <v>150</v>
      </c>
      <c r="I133" s="87">
        <f t="shared" si="10"/>
        <v>60</v>
      </c>
      <c r="J133" s="58">
        <v>30</v>
      </c>
      <c r="K133" s="59">
        <v>30</v>
      </c>
      <c r="L133" s="59"/>
      <c r="M133" s="63">
        <f t="shared" si="11"/>
        <v>90</v>
      </c>
      <c r="N133" s="26"/>
      <c r="O133" s="79"/>
    </row>
    <row r="134" spans="1:15" s="77" customFormat="1" ht="19.5" customHeight="1" hidden="1">
      <c r="A134" s="188" t="s">
        <v>139</v>
      </c>
      <c r="B134" s="297" t="s">
        <v>221</v>
      </c>
      <c r="C134" s="89"/>
      <c r="D134" s="59">
        <v>3</v>
      </c>
      <c r="E134" s="59"/>
      <c r="F134" s="134"/>
      <c r="G134" s="62">
        <v>5</v>
      </c>
      <c r="H134" s="86">
        <f t="shared" si="9"/>
        <v>150</v>
      </c>
      <c r="I134" s="87">
        <f t="shared" si="10"/>
        <v>60</v>
      </c>
      <c r="J134" s="58">
        <v>30</v>
      </c>
      <c r="K134" s="59">
        <v>30</v>
      </c>
      <c r="L134" s="59"/>
      <c r="M134" s="63">
        <f t="shared" si="11"/>
        <v>90</v>
      </c>
      <c r="N134" s="80"/>
      <c r="O134" s="79"/>
    </row>
    <row r="135" spans="1:15" s="402" customFormat="1" ht="18.75" hidden="1">
      <c r="A135" s="188" t="s">
        <v>166</v>
      </c>
      <c r="B135" s="308" t="s">
        <v>222</v>
      </c>
      <c r="C135" s="469"/>
      <c r="D135" s="470">
        <v>3</v>
      </c>
      <c r="E135" s="470"/>
      <c r="F135" s="562"/>
      <c r="G135" s="62">
        <v>5</v>
      </c>
      <c r="H135" s="469">
        <f t="shared" si="9"/>
        <v>150</v>
      </c>
      <c r="I135" s="87">
        <f t="shared" si="10"/>
        <v>60</v>
      </c>
      <c r="J135" s="58">
        <v>30</v>
      </c>
      <c r="K135" s="59">
        <v>30</v>
      </c>
      <c r="L135" s="59"/>
      <c r="M135" s="63">
        <f t="shared" si="11"/>
        <v>90</v>
      </c>
      <c r="N135" s="563"/>
      <c r="O135" s="559"/>
    </row>
    <row r="136" spans="1:15" s="77" customFormat="1" ht="19.5" customHeight="1" hidden="1">
      <c r="A136" s="188" t="s">
        <v>167</v>
      </c>
      <c r="B136" s="297" t="s">
        <v>223</v>
      </c>
      <c r="C136" s="103"/>
      <c r="D136" s="73">
        <v>4</v>
      </c>
      <c r="E136" s="73"/>
      <c r="F136" s="371"/>
      <c r="G136" s="106">
        <v>5</v>
      </c>
      <c r="H136" s="115">
        <f t="shared" si="9"/>
        <v>150</v>
      </c>
      <c r="I136" s="116">
        <f t="shared" si="10"/>
        <v>78</v>
      </c>
      <c r="J136" s="72">
        <v>52</v>
      </c>
      <c r="K136" s="73">
        <v>26</v>
      </c>
      <c r="L136" s="73"/>
      <c r="M136" s="74">
        <f t="shared" si="11"/>
        <v>72</v>
      </c>
      <c r="N136" s="109"/>
      <c r="O136" s="90"/>
    </row>
    <row r="137" spans="1:15" s="402" customFormat="1" ht="18.75" hidden="1">
      <c r="A137" s="188" t="s">
        <v>168</v>
      </c>
      <c r="B137" s="297" t="s">
        <v>224</v>
      </c>
      <c r="C137" s="472"/>
      <c r="D137" s="70">
        <v>4</v>
      </c>
      <c r="E137" s="70"/>
      <c r="F137" s="140"/>
      <c r="G137" s="106">
        <v>5</v>
      </c>
      <c r="H137" s="115">
        <f t="shared" si="9"/>
        <v>150</v>
      </c>
      <c r="I137" s="116">
        <f t="shared" si="10"/>
        <v>78</v>
      </c>
      <c r="J137" s="72">
        <v>52</v>
      </c>
      <c r="K137" s="73">
        <v>26</v>
      </c>
      <c r="L137" s="73"/>
      <c r="M137" s="74">
        <f t="shared" si="11"/>
        <v>72</v>
      </c>
      <c r="N137" s="204"/>
      <c r="O137" s="90"/>
    </row>
    <row r="138" spans="1:15" s="77" customFormat="1" ht="19.5" customHeight="1" hidden="1" thickBot="1">
      <c r="A138" s="473" t="s">
        <v>140</v>
      </c>
      <c r="B138" s="298" t="s">
        <v>225</v>
      </c>
      <c r="C138" s="474"/>
      <c r="D138" s="475">
        <v>4</v>
      </c>
      <c r="E138" s="475"/>
      <c r="F138" s="143"/>
      <c r="G138" s="62">
        <v>5</v>
      </c>
      <c r="H138" s="86">
        <f t="shared" si="9"/>
        <v>150</v>
      </c>
      <c r="I138" s="87">
        <f t="shared" si="10"/>
        <v>78</v>
      </c>
      <c r="J138" s="58">
        <v>52</v>
      </c>
      <c r="K138" s="59">
        <v>26</v>
      </c>
      <c r="L138" s="59"/>
      <c r="M138" s="63">
        <f t="shared" si="11"/>
        <v>72</v>
      </c>
      <c r="N138" s="80"/>
      <c r="O138" s="79"/>
    </row>
    <row r="139" spans="1:15" s="77" customFormat="1" ht="19.5" customHeight="1" hidden="1" thickBot="1">
      <c r="A139" s="1095" t="s">
        <v>193</v>
      </c>
      <c r="B139" s="1096"/>
      <c r="C139" s="476"/>
      <c r="D139" s="477"/>
      <c r="E139" s="477"/>
      <c r="F139" s="478"/>
      <c r="G139" s="374"/>
      <c r="H139" s="479"/>
      <c r="I139" s="480"/>
      <c r="J139" s="481"/>
      <c r="K139" s="482"/>
      <c r="L139" s="482"/>
      <c r="M139" s="483"/>
      <c r="N139" s="484"/>
      <c r="O139" s="485"/>
    </row>
    <row r="140" spans="1:15" s="77" customFormat="1" ht="19.5" customHeight="1" hidden="1" thickBot="1">
      <c r="A140" s="1095" t="s">
        <v>107</v>
      </c>
      <c r="B140" s="1096"/>
      <c r="C140" s="309"/>
      <c r="D140" s="310"/>
      <c r="E140" s="310"/>
      <c r="F140" s="311"/>
      <c r="G140" s="486">
        <f aca="true" t="shared" si="12" ref="G140:M140">G109+G126</f>
        <v>30</v>
      </c>
      <c r="H140" s="486">
        <f t="shared" si="12"/>
        <v>900</v>
      </c>
      <c r="I140" s="486">
        <f t="shared" si="12"/>
        <v>369</v>
      </c>
      <c r="J140" s="486">
        <f t="shared" si="12"/>
        <v>214</v>
      </c>
      <c r="K140" s="486">
        <f t="shared" si="12"/>
        <v>122</v>
      </c>
      <c r="L140" s="486">
        <f t="shared" si="12"/>
        <v>33</v>
      </c>
      <c r="M140" s="486">
        <f t="shared" si="12"/>
        <v>531</v>
      </c>
      <c r="N140" s="487"/>
      <c r="O140" s="487"/>
    </row>
    <row r="141" spans="1:15" s="402" customFormat="1" ht="19.5" customHeight="1" hidden="1" thickBot="1">
      <c r="A141" s="1097" t="s">
        <v>38</v>
      </c>
      <c r="B141" s="1098"/>
      <c r="C141" s="1098"/>
      <c r="D141" s="1098"/>
      <c r="E141" s="1098"/>
      <c r="F141" s="1098"/>
      <c r="G141" s="1098"/>
      <c r="H141" s="1098"/>
      <c r="I141" s="1098"/>
      <c r="J141" s="1098"/>
      <c r="K141" s="1098"/>
      <c r="L141" s="1098"/>
      <c r="M141" s="1098"/>
      <c r="N141" s="1098"/>
      <c r="O141" s="1098"/>
    </row>
    <row r="142" spans="1:15" s="402" customFormat="1" ht="19.5" customHeight="1" hidden="1" thickBot="1">
      <c r="A142" s="1166" t="s">
        <v>132</v>
      </c>
      <c r="B142" s="1167"/>
      <c r="C142" s="488"/>
      <c r="D142" s="425"/>
      <c r="E142" s="425"/>
      <c r="F142" s="426"/>
      <c r="G142" s="489">
        <f aca="true" t="shared" si="13" ref="G142:M142">G103+G140</f>
        <v>120</v>
      </c>
      <c r="H142" s="489">
        <f t="shared" si="13"/>
        <v>3600</v>
      </c>
      <c r="I142" s="489">
        <f t="shared" si="13"/>
        <v>1509</v>
      </c>
      <c r="J142" s="489">
        <f t="shared" si="13"/>
        <v>875</v>
      </c>
      <c r="K142" s="489">
        <f t="shared" si="13"/>
        <v>442</v>
      </c>
      <c r="L142" s="489">
        <f t="shared" si="13"/>
        <v>177</v>
      </c>
      <c r="M142" s="489">
        <f t="shared" si="13"/>
        <v>1716</v>
      </c>
      <c r="N142" s="489"/>
      <c r="O142" s="489"/>
    </row>
    <row r="143" spans="1:15" s="102" customFormat="1" ht="19.5" customHeight="1" hidden="1" thickBot="1">
      <c r="A143" s="1177" t="s">
        <v>33</v>
      </c>
      <c r="B143" s="1178"/>
      <c r="C143" s="490"/>
      <c r="D143" s="491"/>
      <c r="E143" s="491"/>
      <c r="F143" s="492"/>
      <c r="G143" s="489">
        <f>G142+G139+G104</f>
        <v>240</v>
      </c>
      <c r="H143" s="489"/>
      <c r="I143" s="489"/>
      <c r="J143" s="489"/>
      <c r="K143" s="489"/>
      <c r="L143" s="489"/>
      <c r="M143" s="489"/>
      <c r="N143" s="489"/>
      <c r="O143" s="489"/>
    </row>
    <row r="144" spans="1:15" s="402" customFormat="1" ht="19.5" customHeight="1" hidden="1" thickBot="1">
      <c r="A144" s="1085" t="s">
        <v>119</v>
      </c>
      <c r="B144" s="1086"/>
      <c r="C144" s="1086"/>
      <c r="D144" s="1086"/>
      <c r="E144" s="1086"/>
      <c r="F144" s="1086"/>
      <c r="G144" s="1086"/>
      <c r="H144" s="1086"/>
      <c r="I144" s="1086"/>
      <c r="J144" s="1086"/>
      <c r="K144" s="1086"/>
      <c r="L144" s="1086"/>
      <c r="M144" s="1087"/>
      <c r="N144" s="493"/>
      <c r="O144" s="494"/>
    </row>
    <row r="145" spans="1:15" s="402" customFormat="1" ht="19.5" customHeight="1" hidden="1" thickBot="1">
      <c r="A145" s="1161" t="s">
        <v>34</v>
      </c>
      <c r="B145" s="1162"/>
      <c r="C145" s="1162"/>
      <c r="D145" s="1162"/>
      <c r="E145" s="1162"/>
      <c r="F145" s="1162"/>
      <c r="G145" s="1162"/>
      <c r="H145" s="1162"/>
      <c r="I145" s="1162"/>
      <c r="J145" s="1162"/>
      <c r="K145" s="1162"/>
      <c r="L145" s="1162"/>
      <c r="M145" s="1163"/>
      <c r="N145" s="495"/>
      <c r="O145" s="495"/>
    </row>
    <row r="146" spans="1:15" s="402" customFormat="1" ht="19.5" customHeight="1" hidden="1">
      <c r="A146" s="1089" t="s">
        <v>35</v>
      </c>
      <c r="B146" s="1090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496"/>
      <c r="O146" s="497"/>
    </row>
    <row r="147" spans="1:15" s="402" customFormat="1" ht="19.5" customHeight="1" hidden="1">
      <c r="A147" s="1164" t="s">
        <v>36</v>
      </c>
      <c r="B147" s="1165"/>
      <c r="C147" s="1165"/>
      <c r="D147" s="1165"/>
      <c r="E147" s="1165"/>
      <c r="F147" s="1165"/>
      <c r="G147" s="1165"/>
      <c r="H147" s="1165"/>
      <c r="I147" s="1165"/>
      <c r="J147" s="1165"/>
      <c r="K147" s="1165"/>
      <c r="L147" s="1165"/>
      <c r="M147" s="1165"/>
      <c r="N147" s="498"/>
      <c r="O147" s="93"/>
    </row>
    <row r="148" spans="1:15" s="402" customFormat="1" ht="19.5" customHeight="1" hidden="1" thickBot="1">
      <c r="A148" s="1092" t="s">
        <v>37</v>
      </c>
      <c r="B148" s="1093"/>
      <c r="C148" s="1093"/>
      <c r="D148" s="1093"/>
      <c r="E148" s="1093"/>
      <c r="F148" s="1093"/>
      <c r="G148" s="1093"/>
      <c r="H148" s="1093"/>
      <c r="I148" s="1093"/>
      <c r="J148" s="1093"/>
      <c r="K148" s="1093"/>
      <c r="L148" s="1093"/>
      <c r="M148" s="1094"/>
      <c r="N148" s="499"/>
      <c r="O148" s="113"/>
    </row>
    <row r="149" spans="1:15" s="402" customFormat="1" ht="18.75" hidden="1">
      <c r="A149" s="500"/>
      <c r="B149" s="501"/>
      <c r="C149" s="502"/>
      <c r="D149" s="503"/>
      <c r="E149" s="503"/>
      <c r="F149" s="502"/>
      <c r="G149" s="504"/>
      <c r="H149" s="502"/>
      <c r="I149" s="501"/>
      <c r="J149" s="501"/>
      <c r="K149" s="501"/>
      <c r="L149" s="501"/>
      <c r="M149" s="501"/>
      <c r="N149" s="1207"/>
      <c r="O149" s="1208"/>
    </row>
    <row r="150" spans="1:15" s="402" customFormat="1" ht="19.5" customHeight="1" hidden="1" thickBot="1">
      <c r="A150" s="1088" t="s">
        <v>137</v>
      </c>
      <c r="B150" s="1088"/>
      <c r="C150" s="1088"/>
      <c r="D150" s="1088"/>
      <c r="E150" s="1088"/>
      <c r="F150" s="1088"/>
      <c r="G150" s="1088"/>
      <c r="H150" s="1088"/>
      <c r="I150" s="1088"/>
      <c r="J150" s="1088"/>
      <c r="K150" s="1088"/>
      <c r="L150" s="1088"/>
      <c r="M150" s="1088"/>
      <c r="N150" s="1205"/>
      <c r="O150" s="1206"/>
    </row>
    <row r="151" spans="1:15" s="402" customFormat="1" ht="19.5" customHeight="1" hidden="1" thickBot="1">
      <c r="A151" s="558"/>
      <c r="B151" s="558"/>
      <c r="C151" s="558"/>
      <c r="D151" s="558"/>
      <c r="E151" s="558"/>
      <c r="F151" s="558"/>
      <c r="G151" s="558"/>
      <c r="H151" s="558"/>
      <c r="I151" s="558"/>
      <c r="J151" s="558"/>
      <c r="K151" s="558"/>
      <c r="L151" s="558"/>
      <c r="M151" s="558"/>
      <c r="N151" s="506"/>
      <c r="O151" s="507"/>
    </row>
    <row r="152" spans="1:15" s="402" customFormat="1" ht="19.5" customHeight="1" hidden="1" thickBot="1">
      <c r="A152" s="1097"/>
      <c r="B152" s="1098"/>
      <c r="C152" s="1098"/>
      <c r="D152" s="1098"/>
      <c r="E152" s="1098"/>
      <c r="F152" s="1098"/>
      <c r="G152" s="1190"/>
      <c r="H152" s="1190"/>
      <c r="I152" s="1190"/>
      <c r="J152" s="1190"/>
      <c r="K152" s="1098"/>
      <c r="L152" s="1098"/>
      <c r="M152" s="1098"/>
      <c r="N152" s="1190"/>
      <c r="O152" s="1190"/>
    </row>
    <row r="153" spans="1:15" s="211" customFormat="1" ht="19.5" customHeight="1" hidden="1">
      <c r="A153" s="147" t="s">
        <v>32</v>
      </c>
      <c r="B153" s="528" t="s">
        <v>40</v>
      </c>
      <c r="C153" s="535"/>
      <c r="D153" s="536"/>
      <c r="E153" s="536"/>
      <c r="F153" s="539"/>
      <c r="G153" s="545">
        <f>G154+G155</f>
        <v>13.5</v>
      </c>
      <c r="H153" s="546">
        <f aca="true" t="shared" si="14" ref="H153:M153">H154+H155</f>
        <v>405</v>
      </c>
      <c r="I153" s="546">
        <f t="shared" si="14"/>
        <v>264</v>
      </c>
      <c r="J153" s="547">
        <f t="shared" si="14"/>
        <v>4</v>
      </c>
      <c r="K153" s="533"/>
      <c r="L153" s="150">
        <f t="shared" si="14"/>
        <v>260</v>
      </c>
      <c r="M153" s="161">
        <f t="shared" si="14"/>
        <v>141</v>
      </c>
      <c r="N153" s="164"/>
      <c r="O153" s="165"/>
    </row>
    <row r="154" spans="1:15" s="211" customFormat="1" ht="28.5" hidden="1">
      <c r="A154" s="152" t="s">
        <v>234</v>
      </c>
      <c r="B154" s="529" t="s">
        <v>40</v>
      </c>
      <c r="C154" s="148"/>
      <c r="D154" s="157" t="s">
        <v>235</v>
      </c>
      <c r="E154" s="158"/>
      <c r="F154" s="540"/>
      <c r="G154" s="548">
        <v>6.5</v>
      </c>
      <c r="H154" s="57">
        <f>G154*30</f>
        <v>195</v>
      </c>
      <c r="I154" s="160">
        <f>J154+K154+L154</f>
        <v>132</v>
      </c>
      <c r="J154" s="151">
        <v>4</v>
      </c>
      <c r="K154" s="69"/>
      <c r="L154" s="70">
        <v>128</v>
      </c>
      <c r="M154" s="162">
        <f>H154-I154</f>
        <v>63</v>
      </c>
      <c r="N154" s="734">
        <v>4</v>
      </c>
      <c r="O154" s="743">
        <v>4</v>
      </c>
    </row>
    <row r="155" spans="1:15" s="211" customFormat="1" ht="29.25" hidden="1" thickBot="1">
      <c r="A155" s="152" t="s">
        <v>236</v>
      </c>
      <c r="B155" s="529" t="s">
        <v>40</v>
      </c>
      <c r="C155" s="148"/>
      <c r="D155" s="159" t="s">
        <v>237</v>
      </c>
      <c r="E155" s="158"/>
      <c r="F155" s="540"/>
      <c r="G155" s="550">
        <v>7</v>
      </c>
      <c r="H155" s="112">
        <f>G155*30</f>
        <v>210</v>
      </c>
      <c r="I155" s="516">
        <f>J155+K155+L155</f>
        <v>132</v>
      </c>
      <c r="J155" s="333"/>
      <c r="K155" s="64"/>
      <c r="L155" s="57">
        <v>132</v>
      </c>
      <c r="M155" s="163">
        <f>H155-I155</f>
        <v>78</v>
      </c>
      <c r="N155" s="155"/>
      <c r="O155" s="154"/>
    </row>
    <row r="156" spans="1:15" s="211" customFormat="1" ht="39.75" customHeight="1" hidden="1">
      <c r="A156" s="517" t="s">
        <v>238</v>
      </c>
      <c r="B156" s="530" t="s">
        <v>239</v>
      </c>
      <c r="C156" s="535"/>
      <c r="D156" s="385"/>
      <c r="E156" s="385"/>
      <c r="F156" s="541"/>
      <c r="G156" s="551">
        <f>SUM(G157:G160)</f>
        <v>18</v>
      </c>
      <c r="H156" s="518">
        <f aca="true" t="shared" si="15" ref="H156:M156">SUM(H157:H160)</f>
        <v>540</v>
      </c>
      <c r="I156" s="518">
        <f t="shared" si="15"/>
        <v>198</v>
      </c>
      <c r="J156" s="552"/>
      <c r="K156" s="534"/>
      <c r="L156" s="518">
        <f t="shared" si="15"/>
        <v>198</v>
      </c>
      <c r="M156" s="519">
        <f t="shared" si="15"/>
        <v>342</v>
      </c>
      <c r="N156" s="520"/>
      <c r="O156" s="521"/>
    </row>
    <row r="157" spans="1:15" s="211" customFormat="1" ht="18.75" hidden="1">
      <c r="A157" s="388" t="s">
        <v>243</v>
      </c>
      <c r="B157" s="531" t="s">
        <v>240</v>
      </c>
      <c r="C157" s="537">
        <v>2</v>
      </c>
      <c r="D157" s="508" t="s">
        <v>32</v>
      </c>
      <c r="E157" s="149"/>
      <c r="F157" s="542"/>
      <c r="G157" s="548">
        <v>9</v>
      </c>
      <c r="H157" s="57">
        <f>G157*30</f>
        <v>270</v>
      </c>
      <c r="I157" s="153">
        <f>J157+K157+L157</f>
        <v>99</v>
      </c>
      <c r="J157" s="151"/>
      <c r="K157" s="64"/>
      <c r="L157" s="57">
        <v>99</v>
      </c>
      <c r="M157" s="163">
        <f>H157-I157</f>
        <v>171</v>
      </c>
      <c r="N157" s="155"/>
      <c r="O157" s="160"/>
    </row>
    <row r="158" spans="1:15" s="402" customFormat="1" ht="19.5" hidden="1" thickBot="1">
      <c r="A158" s="522" t="s">
        <v>244</v>
      </c>
      <c r="B158" s="532" t="s">
        <v>240</v>
      </c>
      <c r="C158" s="538">
        <v>4</v>
      </c>
      <c r="D158" s="523" t="s">
        <v>46</v>
      </c>
      <c r="E158" s="524"/>
      <c r="F158" s="543"/>
      <c r="G158" s="400">
        <v>9</v>
      </c>
      <c r="H158" s="525">
        <f>G158*30</f>
        <v>270</v>
      </c>
      <c r="I158" s="526">
        <f>J158+K158+L158</f>
        <v>99</v>
      </c>
      <c r="J158" s="549"/>
      <c r="K158" s="544"/>
      <c r="L158" s="525">
        <v>99</v>
      </c>
      <c r="M158" s="527">
        <f>H158-I158</f>
        <v>171</v>
      </c>
      <c r="N158" s="509"/>
      <c r="O158" s="510"/>
    </row>
    <row r="159" spans="1:15" s="402" customFormat="1" ht="19.5" customHeight="1" hidden="1">
      <c r="A159" s="558"/>
      <c r="B159" s="558"/>
      <c r="C159" s="558"/>
      <c r="D159" s="558"/>
      <c r="E159" s="558"/>
      <c r="F159" s="558"/>
      <c r="G159" s="558"/>
      <c r="H159" s="558"/>
      <c r="I159" s="558"/>
      <c r="J159" s="558"/>
      <c r="K159" s="558"/>
      <c r="L159" s="558"/>
      <c r="M159" s="558"/>
      <c r="N159" s="511"/>
      <c r="O159" s="348"/>
    </row>
    <row r="160" spans="1:15" s="402" customFormat="1" ht="36.75" customHeight="1" hidden="1">
      <c r="A160" s="558"/>
      <c r="B160" s="512" t="s">
        <v>241</v>
      </c>
      <c r="C160" s="558"/>
      <c r="D160" s="513"/>
      <c r="E160" s="513"/>
      <c r="F160" s="513"/>
      <c r="G160" s="513"/>
      <c r="I160" s="514" t="s">
        <v>260</v>
      </c>
      <c r="J160" s="558"/>
      <c r="K160" s="558"/>
      <c r="L160" s="558"/>
      <c r="M160" s="558"/>
      <c r="N160" s="511"/>
      <c r="O160" s="348"/>
    </row>
    <row r="161" spans="1:15" s="402" customFormat="1" ht="36.75" customHeight="1" hidden="1">
      <c r="A161" s="500"/>
      <c r="B161" s="515" t="s">
        <v>242</v>
      </c>
      <c r="C161" s="515"/>
      <c r="D161" s="1091"/>
      <c r="E161" s="1091"/>
      <c r="F161" s="1091"/>
      <c r="G161" s="1091"/>
      <c r="H161" s="515"/>
      <c r="I161" s="1084" t="s">
        <v>182</v>
      </c>
      <c r="J161" s="1084"/>
      <c r="K161" s="1084"/>
      <c r="L161" s="501"/>
      <c r="M161" s="501"/>
      <c r="N161" s="501"/>
      <c r="O161" s="501"/>
    </row>
    <row r="162" spans="1:15" s="402" customFormat="1" ht="42.75" customHeight="1" hidden="1">
      <c r="A162" s="500"/>
      <c r="B162" s="515" t="s">
        <v>212</v>
      </c>
      <c r="C162" s="515"/>
      <c r="D162" s="1083"/>
      <c r="E162" s="1083"/>
      <c r="F162" s="1083"/>
      <c r="G162" s="1083"/>
      <c r="H162" s="515"/>
      <c r="I162" s="1084" t="s">
        <v>181</v>
      </c>
      <c r="J162" s="1084"/>
      <c r="K162" s="1084"/>
      <c r="L162" s="501"/>
      <c r="M162" s="501"/>
      <c r="N162" s="501"/>
      <c r="O162" s="501"/>
    </row>
    <row r="163" spans="2:11" ht="2.25" customHeight="1" hidden="1">
      <c r="B163" s="22"/>
      <c r="C163" s="22"/>
      <c r="D163" s="22"/>
      <c r="E163" s="22"/>
      <c r="F163" s="22"/>
      <c r="G163" s="23"/>
      <c r="H163" s="23"/>
      <c r="I163" s="23"/>
      <c r="J163" s="23"/>
      <c r="K163" s="23"/>
    </row>
    <row r="164" spans="6:9" ht="18.75" hidden="1">
      <c r="F164" s="24"/>
      <c r="I164" s="19"/>
    </row>
    <row r="165" ht="18.75" hidden="1">
      <c r="F165" s="24"/>
    </row>
    <row r="166" ht="18.75" hidden="1">
      <c r="F166" s="24"/>
    </row>
    <row r="167" ht="18.75" hidden="1">
      <c r="E167" s="24"/>
    </row>
    <row r="168" ht="18.75" hidden="1">
      <c r="F168" s="24"/>
    </row>
    <row r="169" ht="18.75" hidden="1">
      <c r="F169" s="24"/>
    </row>
    <row r="170" ht="18.75" hidden="1">
      <c r="F170" s="24"/>
    </row>
    <row r="171" ht="18.75" hidden="1">
      <c r="E171" s="24"/>
    </row>
    <row r="172" ht="18.75" hidden="1"/>
    <row r="173" ht="18.75" hidden="1">
      <c r="E173" s="24"/>
    </row>
    <row r="174" spans="1:15" s="6" customFormat="1" ht="18" customHeight="1" hidden="1">
      <c r="A174" s="14"/>
      <c r="B174" s="13"/>
      <c r="C174" s="14"/>
      <c r="D174" s="14"/>
      <c r="E174" s="14"/>
      <c r="F174" s="14"/>
      <c r="G174" s="25"/>
      <c r="H174" s="14"/>
      <c r="I174" s="14"/>
      <c r="J174" s="14"/>
      <c r="K174" s="14"/>
      <c r="L174" s="14"/>
      <c r="M174" s="14"/>
      <c r="N174" s="14"/>
      <c r="O174" s="14"/>
    </row>
    <row r="175" spans="1:15" s="7" customFormat="1" ht="18.75" hidden="1">
      <c r="A175" s="20"/>
      <c r="B175" s="14"/>
      <c r="C175" s="20"/>
      <c r="D175" s="20"/>
      <c r="E175" s="20"/>
      <c r="F175" s="20"/>
      <c r="G175" s="21"/>
      <c r="H175" s="20"/>
      <c r="I175" s="20"/>
      <c r="J175" s="20"/>
      <c r="K175" s="20"/>
      <c r="L175" s="20"/>
      <c r="M175" s="20"/>
      <c r="N175" s="20"/>
      <c r="O175" s="20"/>
    </row>
    <row r="176" spans="1:15" s="7" customFormat="1" ht="18.75" hidden="1">
      <c r="A176" s="20"/>
      <c r="B176" s="20"/>
      <c r="C176" s="20"/>
      <c r="D176" s="20"/>
      <c r="E176" s="20"/>
      <c r="F176" s="20"/>
      <c r="G176" s="21"/>
      <c r="H176" s="20"/>
      <c r="I176" s="20"/>
      <c r="J176" s="20"/>
      <c r="K176" s="20"/>
      <c r="L176" s="20"/>
      <c r="M176" s="20"/>
      <c r="N176" s="20"/>
      <c r="O176" s="20"/>
    </row>
    <row r="177" spans="1:15" s="7" customFormat="1" ht="18.75" hidden="1">
      <c r="A177" s="20"/>
      <c r="B177" s="20"/>
      <c r="C177" s="20"/>
      <c r="D177" s="20"/>
      <c r="E177" s="20"/>
      <c r="F177" s="20"/>
      <c r="G177" s="21"/>
      <c r="H177" s="20"/>
      <c r="I177" s="20"/>
      <c r="J177" s="20"/>
      <c r="K177" s="20"/>
      <c r="L177" s="20"/>
      <c r="M177" s="20"/>
      <c r="N177" s="20"/>
      <c r="O177" s="20"/>
    </row>
    <row r="178" spans="1:15" s="7" customFormat="1" ht="18.75" hidden="1">
      <c r="A178" s="20"/>
      <c r="B178" s="20"/>
      <c r="C178" s="20"/>
      <c r="D178" s="20"/>
      <c r="E178" s="20"/>
      <c r="F178" s="20"/>
      <c r="G178" s="21"/>
      <c r="H178" s="20"/>
      <c r="I178" s="20"/>
      <c r="J178" s="20"/>
      <c r="K178" s="20"/>
      <c r="L178" s="20"/>
      <c r="M178" s="20"/>
      <c r="N178" s="20"/>
      <c r="O178" s="20"/>
    </row>
    <row r="179" spans="1:15" s="7" customFormat="1" ht="18.75" hidden="1">
      <c r="A179" s="20"/>
      <c r="B179" s="20"/>
      <c r="C179" s="20"/>
      <c r="D179" s="20"/>
      <c r="E179" s="20"/>
      <c r="F179" s="20"/>
      <c r="G179" s="21"/>
      <c r="H179" s="20"/>
      <c r="I179" s="20"/>
      <c r="J179" s="20"/>
      <c r="K179" s="20"/>
      <c r="L179" s="20"/>
      <c r="M179" s="20"/>
      <c r="N179" s="20"/>
      <c r="O179" s="20"/>
    </row>
    <row r="180" spans="1:15" s="7" customFormat="1" ht="18.75" hidden="1">
      <c r="A180" s="20"/>
      <c r="B180" s="20"/>
      <c r="C180" s="20"/>
      <c r="D180" s="20"/>
      <c r="E180" s="20"/>
      <c r="F180" s="20"/>
      <c r="G180" s="21"/>
      <c r="H180" s="20"/>
      <c r="I180" s="20"/>
      <c r="J180" s="20"/>
      <c r="K180" s="20"/>
      <c r="L180" s="20"/>
      <c r="M180" s="20"/>
      <c r="N180" s="20"/>
      <c r="O180" s="20"/>
    </row>
    <row r="181" ht="18.75" hidden="1">
      <c r="B181" s="20"/>
    </row>
    <row r="182" ht="18.75" hidden="1"/>
    <row r="184" spans="1:18" s="574" customFormat="1" ht="19.5" customHeight="1">
      <c r="A184" s="564" t="s">
        <v>58</v>
      </c>
      <c r="B184" s="565" t="s">
        <v>142</v>
      </c>
      <c r="C184" s="566"/>
      <c r="D184" s="567">
        <v>1</v>
      </c>
      <c r="E184" s="568"/>
      <c r="F184" s="569"/>
      <c r="G184" s="570">
        <v>1</v>
      </c>
      <c r="H184" s="571">
        <v>30</v>
      </c>
      <c r="I184" s="567">
        <v>15</v>
      </c>
      <c r="J184" s="567">
        <v>8</v>
      </c>
      <c r="K184" s="567"/>
      <c r="L184" s="567">
        <v>7</v>
      </c>
      <c r="M184" s="572">
        <v>15</v>
      </c>
      <c r="N184" s="573">
        <v>1</v>
      </c>
      <c r="O184" s="568"/>
      <c r="P184" s="101" t="s">
        <v>266</v>
      </c>
      <c r="Q184" s="612" t="s">
        <v>270</v>
      </c>
      <c r="R184" s="612" t="s">
        <v>272</v>
      </c>
    </row>
    <row r="185" spans="1:20" s="574" customFormat="1" ht="19.5" customHeight="1">
      <c r="A185" s="587" t="s">
        <v>63</v>
      </c>
      <c r="B185" s="588" t="s">
        <v>179</v>
      </c>
      <c r="C185" s="589"/>
      <c r="D185" s="590">
        <v>1</v>
      </c>
      <c r="E185" s="590"/>
      <c r="F185" s="591"/>
      <c r="G185" s="592">
        <v>3</v>
      </c>
      <c r="H185" s="593">
        <v>90</v>
      </c>
      <c r="I185" s="594">
        <v>45</v>
      </c>
      <c r="J185" s="594">
        <v>30</v>
      </c>
      <c r="K185" s="595">
        <v>15</v>
      </c>
      <c r="L185" s="595"/>
      <c r="M185" s="596">
        <v>45</v>
      </c>
      <c r="N185" s="597">
        <v>3</v>
      </c>
      <c r="O185" s="598"/>
      <c r="P185" s="101" t="s">
        <v>266</v>
      </c>
      <c r="Q185" s="612" t="s">
        <v>270</v>
      </c>
      <c r="R185" s="612" t="s">
        <v>273</v>
      </c>
      <c r="T185" s="599"/>
    </row>
    <row r="186" spans="1:18" s="612" customFormat="1" ht="19.5" customHeight="1">
      <c r="A186" s="600" t="s">
        <v>87</v>
      </c>
      <c r="B186" s="601" t="s">
        <v>81</v>
      </c>
      <c r="C186" s="602">
        <v>1</v>
      </c>
      <c r="D186" s="603"/>
      <c r="E186" s="603"/>
      <c r="F186" s="604"/>
      <c r="G186" s="605">
        <v>6</v>
      </c>
      <c r="H186" s="606">
        <v>180</v>
      </c>
      <c r="I186" s="607">
        <v>90</v>
      </c>
      <c r="J186" s="607">
        <v>45</v>
      </c>
      <c r="K186" s="608"/>
      <c r="L186" s="608">
        <v>45</v>
      </c>
      <c r="M186" s="609">
        <v>90</v>
      </c>
      <c r="N186" s="610">
        <v>6</v>
      </c>
      <c r="O186" s="611"/>
      <c r="P186" s="101" t="s">
        <v>266</v>
      </c>
      <c r="Q186" s="612" t="s">
        <v>271</v>
      </c>
      <c r="R186" s="612" t="s">
        <v>274</v>
      </c>
    </row>
    <row r="187" spans="1:18" s="612" customFormat="1" ht="19.5" customHeight="1">
      <c r="A187" s="600" t="s">
        <v>89</v>
      </c>
      <c r="B187" s="616" t="s">
        <v>84</v>
      </c>
      <c r="C187" s="617" t="s">
        <v>32</v>
      </c>
      <c r="D187" s="618"/>
      <c r="E187" s="618"/>
      <c r="F187" s="619"/>
      <c r="G187" s="620">
        <v>5</v>
      </c>
      <c r="H187" s="621">
        <v>150</v>
      </c>
      <c r="I187" s="622">
        <v>75</v>
      </c>
      <c r="J187" s="622">
        <v>45</v>
      </c>
      <c r="K187" s="622">
        <v>15</v>
      </c>
      <c r="L187" s="622">
        <v>15</v>
      </c>
      <c r="M187" s="623">
        <v>75</v>
      </c>
      <c r="N187" s="624">
        <v>5</v>
      </c>
      <c r="O187" s="625"/>
      <c r="P187" s="101" t="s">
        <v>266</v>
      </c>
      <c r="Q187" s="612" t="s">
        <v>271</v>
      </c>
      <c r="R187" s="612" t="s">
        <v>275</v>
      </c>
    </row>
    <row r="188" spans="1:18" s="585" customFormat="1" ht="18.75" customHeight="1">
      <c r="A188" s="600" t="s">
        <v>118</v>
      </c>
      <c r="B188" s="626" t="s">
        <v>47</v>
      </c>
      <c r="C188" s="627">
        <v>1</v>
      </c>
      <c r="D188" s="628"/>
      <c r="E188" s="628"/>
      <c r="F188" s="629"/>
      <c r="G188" s="630">
        <v>1</v>
      </c>
      <c r="H188" s="631">
        <v>30</v>
      </c>
      <c r="I188" s="632">
        <v>15</v>
      </c>
      <c r="J188" s="632">
        <v>15</v>
      </c>
      <c r="K188" s="632"/>
      <c r="L188" s="632"/>
      <c r="M188" s="633">
        <v>15</v>
      </c>
      <c r="N188" s="634">
        <v>1</v>
      </c>
      <c r="O188" s="635"/>
      <c r="P188" s="101" t="s">
        <v>266</v>
      </c>
      <c r="Q188" s="612" t="s">
        <v>271</v>
      </c>
      <c r="R188" s="585" t="s">
        <v>276</v>
      </c>
    </row>
    <row r="189" spans="1:18" s="612" customFormat="1" ht="19.5" customHeight="1">
      <c r="A189" s="648" t="s">
        <v>67</v>
      </c>
      <c r="B189" s="649" t="s">
        <v>200</v>
      </c>
      <c r="C189" s="650" t="s">
        <v>32</v>
      </c>
      <c r="D189" s="651"/>
      <c r="E189" s="651"/>
      <c r="F189" s="652"/>
      <c r="G189" s="653">
        <v>4</v>
      </c>
      <c r="H189" s="654">
        <v>120</v>
      </c>
      <c r="I189" s="655">
        <v>75</v>
      </c>
      <c r="J189" s="656">
        <v>45</v>
      </c>
      <c r="K189" s="651">
        <v>30</v>
      </c>
      <c r="L189" s="651"/>
      <c r="M189" s="657">
        <v>45</v>
      </c>
      <c r="N189" s="658">
        <v>5</v>
      </c>
      <c r="O189" s="659"/>
      <c r="P189" s="77" t="s">
        <v>267</v>
      </c>
      <c r="Q189" s="612" t="s">
        <v>271</v>
      </c>
      <c r="R189" s="612" t="s">
        <v>273</v>
      </c>
    </row>
    <row r="190" spans="1:18" s="612" customFormat="1" ht="19.5" customHeight="1" thickBot="1">
      <c r="A190" s="648" t="s">
        <v>123</v>
      </c>
      <c r="B190" s="601" t="s">
        <v>199</v>
      </c>
      <c r="C190" s="683"/>
      <c r="D190" s="613" t="s">
        <v>32</v>
      </c>
      <c r="E190" s="613"/>
      <c r="F190" s="684"/>
      <c r="G190" s="685">
        <v>2.5</v>
      </c>
      <c r="H190" s="631">
        <v>75</v>
      </c>
      <c r="I190" s="686">
        <v>45</v>
      </c>
      <c r="J190" s="607">
        <v>30</v>
      </c>
      <c r="K190" s="608">
        <v>15</v>
      </c>
      <c r="L190" s="608"/>
      <c r="M190" s="615">
        <v>30</v>
      </c>
      <c r="N190" s="670">
        <v>3</v>
      </c>
      <c r="O190" s="671"/>
      <c r="P190" s="77" t="s">
        <v>267</v>
      </c>
      <c r="Q190" s="612" t="s">
        <v>270</v>
      </c>
      <c r="R190" s="612" t="s">
        <v>273</v>
      </c>
    </row>
    <row r="191" spans="1:17" s="77" customFormat="1" ht="19.5" customHeight="1" thickBot="1">
      <c r="A191" s="1111" t="s">
        <v>152</v>
      </c>
      <c r="B191" s="1080"/>
      <c r="C191" s="103"/>
      <c r="D191" s="73">
        <v>1</v>
      </c>
      <c r="E191" s="73"/>
      <c r="F191" s="105"/>
      <c r="G191" s="106">
        <v>7</v>
      </c>
      <c r="H191" s="115">
        <v>210</v>
      </c>
      <c r="I191" s="116">
        <v>60</v>
      </c>
      <c r="J191" s="72">
        <v>30</v>
      </c>
      <c r="K191" s="73">
        <v>30</v>
      </c>
      <c r="L191" s="73"/>
      <c r="M191" s="74">
        <v>150</v>
      </c>
      <c r="N191" s="109">
        <v>4</v>
      </c>
      <c r="O191" s="90"/>
      <c r="P191" s="77" t="s">
        <v>269</v>
      </c>
      <c r="Q191" s="612" t="s">
        <v>270</v>
      </c>
    </row>
    <row r="192" spans="1:18" s="612" customFormat="1" ht="19.5" customHeight="1">
      <c r="A192" s="708" t="s">
        <v>161</v>
      </c>
      <c r="B192" s="709" t="s">
        <v>214</v>
      </c>
      <c r="C192" s="710"/>
      <c r="D192" s="711">
        <v>1</v>
      </c>
      <c r="E192" s="711"/>
      <c r="F192" s="712"/>
      <c r="G192" s="713">
        <v>7</v>
      </c>
      <c r="H192" s="714">
        <v>210</v>
      </c>
      <c r="I192" s="715">
        <v>60</v>
      </c>
      <c r="J192" s="716">
        <v>30</v>
      </c>
      <c r="K192" s="711">
        <v>30</v>
      </c>
      <c r="L192" s="711"/>
      <c r="M192" s="717">
        <v>150</v>
      </c>
      <c r="N192" s="705">
        <v>4</v>
      </c>
      <c r="O192" s="706"/>
      <c r="P192" s="77" t="s">
        <v>269</v>
      </c>
      <c r="Q192" s="612" t="s">
        <v>270</v>
      </c>
      <c r="R192" s="612" t="s">
        <v>273</v>
      </c>
    </row>
    <row r="193" spans="1:18" s="721" customFormat="1" ht="18.75">
      <c r="A193" s="600" t="s">
        <v>162</v>
      </c>
      <c r="B193" s="698" t="s">
        <v>215</v>
      </c>
      <c r="C193" s="718"/>
      <c r="D193" s="719">
        <v>1</v>
      </c>
      <c r="E193" s="719"/>
      <c r="F193" s="720"/>
      <c r="G193" s="630">
        <v>7</v>
      </c>
      <c r="H193" s="718">
        <v>210</v>
      </c>
      <c r="I193" s="667">
        <v>60</v>
      </c>
      <c r="J193" s="668">
        <v>30</v>
      </c>
      <c r="K193" s="663">
        <v>30</v>
      </c>
      <c r="L193" s="663"/>
      <c r="M193" s="669">
        <v>150</v>
      </c>
      <c r="N193" s="677">
        <v>4</v>
      </c>
      <c r="O193" s="676"/>
      <c r="P193" s="77" t="s">
        <v>269</v>
      </c>
      <c r="Q193" s="612" t="s">
        <v>270</v>
      </c>
      <c r="R193" s="721" t="s">
        <v>273</v>
      </c>
    </row>
    <row r="194" spans="1:18" s="612" customFormat="1" ht="19.5" customHeight="1">
      <c r="A194" s="600" t="s">
        <v>163</v>
      </c>
      <c r="B194" s="722" t="s">
        <v>216</v>
      </c>
      <c r="C194" s="699"/>
      <c r="D194" s="663">
        <v>1</v>
      </c>
      <c r="E194" s="663"/>
      <c r="F194" s="664"/>
      <c r="G194" s="630">
        <v>7</v>
      </c>
      <c r="H194" s="666">
        <v>210</v>
      </c>
      <c r="I194" s="667">
        <v>60</v>
      </c>
      <c r="J194" s="668">
        <v>30</v>
      </c>
      <c r="K194" s="663">
        <v>30</v>
      </c>
      <c r="L194" s="663"/>
      <c r="M194" s="669">
        <v>150</v>
      </c>
      <c r="N194" s="670">
        <v>4</v>
      </c>
      <c r="O194" s="671"/>
      <c r="P194" s="77" t="s">
        <v>269</v>
      </c>
      <c r="Q194" s="612" t="s">
        <v>270</v>
      </c>
      <c r="R194" s="612" t="s">
        <v>273</v>
      </c>
    </row>
    <row r="195" spans="1:18" s="211" customFormat="1" ht="28.5">
      <c r="A195" s="152" t="s">
        <v>234</v>
      </c>
      <c r="B195" s="529" t="s">
        <v>40</v>
      </c>
      <c r="C195" s="148"/>
      <c r="D195" s="157" t="s">
        <v>235</v>
      </c>
      <c r="E195" s="158"/>
      <c r="F195" s="540"/>
      <c r="G195" s="548">
        <v>6.5</v>
      </c>
      <c r="H195" s="57">
        <v>195</v>
      </c>
      <c r="I195" s="160">
        <v>132</v>
      </c>
      <c r="J195" s="151">
        <v>4</v>
      </c>
      <c r="K195" s="69"/>
      <c r="L195" s="70">
        <v>128</v>
      </c>
      <c r="M195" s="162">
        <v>63</v>
      </c>
      <c r="N195" s="155">
        <v>4</v>
      </c>
      <c r="O195" s="154">
        <v>4</v>
      </c>
      <c r="P195" s="211" t="s">
        <v>141</v>
      </c>
      <c r="Q195" s="612" t="s">
        <v>270</v>
      </c>
      <c r="R195" s="211" t="s">
        <v>277</v>
      </c>
    </row>
    <row r="199" spans="1:20" s="585" customFormat="1" ht="19.5" customHeight="1">
      <c r="A199" s="575" t="s">
        <v>59</v>
      </c>
      <c r="B199" s="576" t="s">
        <v>263</v>
      </c>
      <c r="C199" s="577"/>
      <c r="D199" s="578" t="s">
        <v>278</v>
      </c>
      <c r="E199" s="578"/>
      <c r="F199" s="579"/>
      <c r="G199" s="570">
        <v>1</v>
      </c>
      <c r="H199" s="580">
        <v>30</v>
      </c>
      <c r="I199" s="581">
        <v>10</v>
      </c>
      <c r="J199" s="578">
        <v>10</v>
      </c>
      <c r="K199" s="578"/>
      <c r="L199" s="578"/>
      <c r="M199" s="582">
        <v>20</v>
      </c>
      <c r="N199" s="584">
        <v>0.5</v>
      </c>
      <c r="P199" s="101" t="s">
        <v>266</v>
      </c>
      <c r="Q199" s="612" t="s">
        <v>270</v>
      </c>
      <c r="R199" s="585" t="s">
        <v>276</v>
      </c>
      <c r="T199" s="586"/>
    </row>
    <row r="200" spans="1:18" s="612" customFormat="1" ht="20.25" customHeight="1">
      <c r="A200" s="600" t="s">
        <v>88</v>
      </c>
      <c r="B200" s="601" t="s">
        <v>296</v>
      </c>
      <c r="C200" s="602" t="s">
        <v>278</v>
      </c>
      <c r="D200" s="613"/>
      <c r="E200" s="613"/>
      <c r="F200" s="604"/>
      <c r="G200" s="614">
        <v>2.5</v>
      </c>
      <c r="H200" s="606">
        <v>75</v>
      </c>
      <c r="I200" s="607">
        <v>36</v>
      </c>
      <c r="J200" s="607">
        <v>18</v>
      </c>
      <c r="K200" s="608"/>
      <c r="L200" s="608">
        <v>18</v>
      </c>
      <c r="M200" s="615">
        <v>39</v>
      </c>
      <c r="N200" s="611">
        <v>2</v>
      </c>
      <c r="P200" s="101" t="s">
        <v>266</v>
      </c>
      <c r="Q200" s="612" t="s">
        <v>271</v>
      </c>
      <c r="R200" s="612" t="s">
        <v>274</v>
      </c>
    </row>
    <row r="201" spans="1:18" s="647" customFormat="1" ht="18.75" customHeight="1">
      <c r="A201" s="587" t="s">
        <v>143</v>
      </c>
      <c r="B201" s="636" t="s">
        <v>264</v>
      </c>
      <c r="C201" s="637" t="s">
        <v>83</v>
      </c>
      <c r="D201" s="638"/>
      <c r="E201" s="638"/>
      <c r="F201" s="639"/>
      <c r="G201" s="640">
        <v>4</v>
      </c>
      <c r="H201" s="641">
        <v>120</v>
      </c>
      <c r="I201" s="642">
        <v>72</v>
      </c>
      <c r="J201" s="643">
        <v>36</v>
      </c>
      <c r="K201" s="644">
        <v>36</v>
      </c>
      <c r="L201" s="644"/>
      <c r="M201" s="645">
        <v>48</v>
      </c>
      <c r="N201" s="638">
        <v>4</v>
      </c>
      <c r="P201" s="101" t="s">
        <v>266</v>
      </c>
      <c r="Q201" s="612" t="s">
        <v>271</v>
      </c>
      <c r="R201" s="585" t="s">
        <v>273</v>
      </c>
    </row>
    <row r="202" spans="1:18" s="612" customFormat="1" ht="19.5" customHeight="1">
      <c r="A202" s="660" t="s">
        <v>104</v>
      </c>
      <c r="B202" s="661" t="s">
        <v>265</v>
      </c>
      <c r="C202" s="662"/>
      <c r="D202" s="663"/>
      <c r="E202" s="663"/>
      <c r="F202" s="664">
        <v>2</v>
      </c>
      <c r="G202" s="665">
        <v>1</v>
      </c>
      <c r="H202" s="666">
        <v>30</v>
      </c>
      <c r="I202" s="667">
        <v>18</v>
      </c>
      <c r="J202" s="668"/>
      <c r="K202" s="663"/>
      <c r="L202" s="663">
        <v>18</v>
      </c>
      <c r="M202" s="669">
        <v>12</v>
      </c>
      <c r="N202" s="671">
        <v>1</v>
      </c>
      <c r="P202" s="77" t="s">
        <v>267</v>
      </c>
      <c r="R202" s="612" t="s">
        <v>273</v>
      </c>
    </row>
    <row r="203" spans="1:18" s="612" customFormat="1" ht="19.5" customHeight="1">
      <c r="A203" s="660" t="s">
        <v>105</v>
      </c>
      <c r="B203" s="661" t="s">
        <v>197</v>
      </c>
      <c r="C203" s="662" t="s">
        <v>83</v>
      </c>
      <c r="D203" s="663"/>
      <c r="E203" s="663"/>
      <c r="F203" s="664"/>
      <c r="G203" s="665">
        <v>3</v>
      </c>
      <c r="H203" s="666">
        <v>90</v>
      </c>
      <c r="I203" s="667">
        <v>54</v>
      </c>
      <c r="J203" s="668">
        <v>36</v>
      </c>
      <c r="K203" s="663">
        <v>18</v>
      </c>
      <c r="L203" s="663"/>
      <c r="M203" s="669">
        <v>36</v>
      </c>
      <c r="N203" s="671">
        <v>3</v>
      </c>
      <c r="P203" s="77" t="s">
        <v>267</v>
      </c>
      <c r="Q203" s="612" t="s">
        <v>271</v>
      </c>
      <c r="R203" s="612" t="s">
        <v>273</v>
      </c>
    </row>
    <row r="204" spans="1:18" s="612" customFormat="1" ht="19.5" customHeight="1">
      <c r="A204" s="660" t="s">
        <v>106</v>
      </c>
      <c r="B204" s="672" t="s">
        <v>205</v>
      </c>
      <c r="C204" s="662" t="s">
        <v>83</v>
      </c>
      <c r="D204" s="673"/>
      <c r="E204" s="673"/>
      <c r="F204" s="674"/>
      <c r="G204" s="675">
        <v>5</v>
      </c>
      <c r="H204" s="631">
        <v>150</v>
      </c>
      <c r="I204" s="632">
        <v>54</v>
      </c>
      <c r="J204" s="676">
        <v>36</v>
      </c>
      <c r="K204" s="676">
        <v>18</v>
      </c>
      <c r="L204" s="676"/>
      <c r="M204" s="669">
        <v>96</v>
      </c>
      <c r="N204" s="676">
        <v>3</v>
      </c>
      <c r="P204" s="77" t="s">
        <v>267</v>
      </c>
      <c r="Q204" s="612" t="s">
        <v>271</v>
      </c>
      <c r="R204" s="612" t="s">
        <v>273</v>
      </c>
    </row>
    <row r="205" spans="1:18" s="612" customFormat="1" ht="19.5" thickBot="1">
      <c r="A205" s="660" t="s">
        <v>110</v>
      </c>
      <c r="B205" s="661" t="s">
        <v>195</v>
      </c>
      <c r="C205" s="617"/>
      <c r="D205" s="618" t="s">
        <v>83</v>
      </c>
      <c r="E205" s="618"/>
      <c r="F205" s="678"/>
      <c r="G205" s="679">
        <v>4</v>
      </c>
      <c r="H205" s="631">
        <v>120</v>
      </c>
      <c r="I205" s="680">
        <v>54</v>
      </c>
      <c r="J205" s="681">
        <v>36</v>
      </c>
      <c r="K205" s="680">
        <v>18</v>
      </c>
      <c r="L205" s="680"/>
      <c r="M205" s="682">
        <v>66</v>
      </c>
      <c r="N205" s="632">
        <v>3</v>
      </c>
      <c r="P205" s="77" t="s">
        <v>267</v>
      </c>
      <c r="Q205" s="612" t="s">
        <v>270</v>
      </c>
      <c r="R205" s="612" t="s">
        <v>273</v>
      </c>
    </row>
    <row r="206" spans="1:17" s="707" customFormat="1" ht="19.5" customHeight="1">
      <c r="A206" s="1203" t="s">
        <v>149</v>
      </c>
      <c r="B206" s="1204"/>
      <c r="C206" s="701"/>
      <c r="D206" s="702">
        <v>2</v>
      </c>
      <c r="E206" s="702"/>
      <c r="F206" s="703"/>
      <c r="G206" s="704">
        <v>4</v>
      </c>
      <c r="H206" s="692">
        <v>120</v>
      </c>
      <c r="I206" s="693">
        <v>54</v>
      </c>
      <c r="J206" s="694">
        <v>36</v>
      </c>
      <c r="K206" s="690"/>
      <c r="L206" s="690">
        <v>18</v>
      </c>
      <c r="M206" s="695">
        <v>66</v>
      </c>
      <c r="N206" s="706">
        <v>3</v>
      </c>
      <c r="P206" s="707" t="s">
        <v>268</v>
      </c>
      <c r="Q206" s="612" t="s">
        <v>270</v>
      </c>
    </row>
    <row r="207" spans="1:18" s="612" customFormat="1" ht="19.5" customHeight="1">
      <c r="A207" s="687" t="s">
        <v>155</v>
      </c>
      <c r="B207" s="688" t="s">
        <v>183</v>
      </c>
      <c r="C207" s="689"/>
      <c r="D207" s="690">
        <v>2</v>
      </c>
      <c r="E207" s="690"/>
      <c r="F207" s="691"/>
      <c r="G207" s="570">
        <v>4</v>
      </c>
      <c r="H207" s="692">
        <v>120</v>
      </c>
      <c r="I207" s="693">
        <v>45</v>
      </c>
      <c r="J207" s="694">
        <v>30</v>
      </c>
      <c r="K207" s="690"/>
      <c r="L207" s="690">
        <v>15</v>
      </c>
      <c r="M207" s="695">
        <v>75</v>
      </c>
      <c r="N207" s="697">
        <v>3</v>
      </c>
      <c r="P207" s="707" t="s">
        <v>268</v>
      </c>
      <c r="Q207" s="612" t="s">
        <v>270</v>
      </c>
      <c r="R207" s="612" t="s">
        <v>272</v>
      </c>
    </row>
    <row r="208" spans="1:18" s="612" customFormat="1" ht="19.5" customHeight="1">
      <c r="A208" s="587" t="s">
        <v>90</v>
      </c>
      <c r="B208" s="698" t="s">
        <v>184</v>
      </c>
      <c r="C208" s="699"/>
      <c r="D208" s="663">
        <v>2</v>
      </c>
      <c r="E208" s="663"/>
      <c r="F208" s="700"/>
      <c r="G208" s="630">
        <v>4</v>
      </c>
      <c r="H208" s="666">
        <v>120</v>
      </c>
      <c r="I208" s="667">
        <v>45</v>
      </c>
      <c r="J208" s="668">
        <v>30</v>
      </c>
      <c r="K208" s="663"/>
      <c r="L208" s="663">
        <v>15</v>
      </c>
      <c r="M208" s="669">
        <v>75</v>
      </c>
      <c r="N208" s="671">
        <v>3</v>
      </c>
      <c r="P208" s="707" t="s">
        <v>268</v>
      </c>
      <c r="Q208" s="612" t="s">
        <v>270</v>
      </c>
      <c r="R208" s="612" t="s">
        <v>272</v>
      </c>
    </row>
    <row r="209" spans="1:17" s="77" customFormat="1" ht="19.5" customHeight="1">
      <c r="A209" s="1112" t="s">
        <v>149</v>
      </c>
      <c r="B209" s="1113"/>
      <c r="C209" s="451"/>
      <c r="D209" s="57">
        <v>2</v>
      </c>
      <c r="E209" s="57"/>
      <c r="F209" s="60"/>
      <c r="G209" s="62">
        <v>6</v>
      </c>
      <c r="H209" s="86">
        <v>180</v>
      </c>
      <c r="I209" s="87">
        <v>72</v>
      </c>
      <c r="J209" s="58">
        <v>36</v>
      </c>
      <c r="K209" s="59">
        <v>36</v>
      </c>
      <c r="L209" s="59"/>
      <c r="M209" s="63">
        <v>108</v>
      </c>
      <c r="N209" s="79">
        <v>4</v>
      </c>
      <c r="P209" s="77" t="s">
        <v>269</v>
      </c>
      <c r="Q209" s="612" t="s">
        <v>270</v>
      </c>
    </row>
    <row r="210" spans="1:18" s="612" customFormat="1" ht="19.5" customHeight="1">
      <c r="A210" s="600" t="s">
        <v>164</v>
      </c>
      <c r="B210" s="723" t="s">
        <v>217</v>
      </c>
      <c r="C210" s="699"/>
      <c r="D210" s="663">
        <v>2</v>
      </c>
      <c r="E210" s="663"/>
      <c r="F210" s="664"/>
      <c r="G210" s="630">
        <v>6</v>
      </c>
      <c r="H210" s="666">
        <v>180</v>
      </c>
      <c r="I210" s="667">
        <v>72</v>
      </c>
      <c r="J210" s="668">
        <v>36</v>
      </c>
      <c r="K210" s="663">
        <v>36</v>
      </c>
      <c r="L210" s="663"/>
      <c r="M210" s="669">
        <v>108</v>
      </c>
      <c r="N210" s="671">
        <v>4</v>
      </c>
      <c r="P210" s="77" t="s">
        <v>269</v>
      </c>
      <c r="Q210" s="612" t="s">
        <v>270</v>
      </c>
      <c r="R210" s="612" t="s">
        <v>273</v>
      </c>
    </row>
    <row r="211" spans="1:18" s="612" customFormat="1" ht="19.5" customHeight="1">
      <c r="A211" s="600" t="s">
        <v>108</v>
      </c>
      <c r="B211" s="698" t="s">
        <v>218</v>
      </c>
      <c r="C211" s="699"/>
      <c r="D211" s="663">
        <v>2</v>
      </c>
      <c r="E211" s="663"/>
      <c r="F211" s="664"/>
      <c r="G211" s="630">
        <v>6</v>
      </c>
      <c r="H211" s="666">
        <v>180</v>
      </c>
      <c r="I211" s="667">
        <v>72</v>
      </c>
      <c r="J211" s="668">
        <v>36</v>
      </c>
      <c r="K211" s="663">
        <v>36</v>
      </c>
      <c r="L211" s="663"/>
      <c r="M211" s="669">
        <v>108</v>
      </c>
      <c r="N211" s="671">
        <v>4</v>
      </c>
      <c r="P211" s="77" t="s">
        <v>269</v>
      </c>
      <c r="Q211" s="612" t="s">
        <v>270</v>
      </c>
      <c r="R211" s="612" t="s">
        <v>273</v>
      </c>
    </row>
    <row r="212" spans="1:18" s="721" customFormat="1" ht="18.75">
      <c r="A212" s="600" t="s">
        <v>109</v>
      </c>
      <c r="B212" s="722" t="s">
        <v>219</v>
      </c>
      <c r="C212" s="718"/>
      <c r="D212" s="632">
        <v>2</v>
      </c>
      <c r="E212" s="632"/>
      <c r="F212" s="674"/>
      <c r="G212" s="630">
        <v>6</v>
      </c>
      <c r="H212" s="666">
        <v>180</v>
      </c>
      <c r="I212" s="667">
        <v>72</v>
      </c>
      <c r="J212" s="668">
        <v>36</v>
      </c>
      <c r="K212" s="663">
        <v>36</v>
      </c>
      <c r="L212" s="663"/>
      <c r="M212" s="669">
        <v>108</v>
      </c>
      <c r="N212" s="671">
        <v>4</v>
      </c>
      <c r="P212" s="77" t="s">
        <v>269</v>
      </c>
      <c r="Q212" s="612" t="s">
        <v>270</v>
      </c>
      <c r="R212" s="721" t="s">
        <v>273</v>
      </c>
    </row>
    <row r="213" spans="1:18" s="211" customFormat="1" ht="28.5">
      <c r="A213" s="152" t="s">
        <v>234</v>
      </c>
      <c r="B213" s="529" t="s">
        <v>40</v>
      </c>
      <c r="C213" s="148"/>
      <c r="D213" s="157" t="s">
        <v>235</v>
      </c>
      <c r="E213" s="158"/>
      <c r="F213" s="540"/>
      <c r="G213" s="548">
        <v>6.5</v>
      </c>
      <c r="H213" s="57">
        <v>195</v>
      </c>
      <c r="I213" s="160">
        <v>132</v>
      </c>
      <c r="J213" s="151">
        <v>4</v>
      </c>
      <c r="K213" s="69"/>
      <c r="L213" s="70">
        <v>128</v>
      </c>
      <c r="M213" s="162">
        <v>63</v>
      </c>
      <c r="N213" s="154">
        <v>4</v>
      </c>
      <c r="P213" s="211" t="s">
        <v>141</v>
      </c>
      <c r="Q213" s="612" t="s">
        <v>270</v>
      </c>
      <c r="R213" s="211" t="s">
        <v>277</v>
      </c>
    </row>
  </sheetData>
  <sheetProtection selectLockedCells="1" selectUnlockedCells="1"/>
  <mergeCells count="67">
    <mergeCell ref="A1:O1"/>
    <mergeCell ref="A2:A7"/>
    <mergeCell ref="B2:B7"/>
    <mergeCell ref="C2:F3"/>
    <mergeCell ref="G2:G7"/>
    <mergeCell ref="H2:M2"/>
    <mergeCell ref="N2:O3"/>
    <mergeCell ref="H3:H7"/>
    <mergeCell ref="I3:L3"/>
    <mergeCell ref="M3:M7"/>
    <mergeCell ref="E5:E7"/>
    <mergeCell ref="F5:F7"/>
    <mergeCell ref="J5:J7"/>
    <mergeCell ref="K5:K7"/>
    <mergeCell ref="L5:L7"/>
    <mergeCell ref="N6:O6"/>
    <mergeCell ref="A9:O9"/>
    <mergeCell ref="A10:O10"/>
    <mergeCell ref="A48:B48"/>
    <mergeCell ref="A49:B49"/>
    <mergeCell ref="C4:C7"/>
    <mergeCell ref="D4:D7"/>
    <mergeCell ref="E4:F4"/>
    <mergeCell ref="I4:I7"/>
    <mergeCell ref="J4:L4"/>
    <mergeCell ref="N4:O4"/>
    <mergeCell ref="A50:O50"/>
    <mergeCell ref="A92:B92"/>
    <mergeCell ref="A93:B93"/>
    <mergeCell ref="A94:O94"/>
    <mergeCell ref="I98:M98"/>
    <mergeCell ref="A99:O99"/>
    <mergeCell ref="I100:M100"/>
    <mergeCell ref="A101:B101"/>
    <mergeCell ref="A102:B102"/>
    <mergeCell ref="A103:B103"/>
    <mergeCell ref="A104:B104"/>
    <mergeCell ref="A105:O105"/>
    <mergeCell ref="A106:O106"/>
    <mergeCell ref="A107:B107"/>
    <mergeCell ref="A144:M144"/>
    <mergeCell ref="A108:B108"/>
    <mergeCell ref="A121:O121"/>
    <mergeCell ref="A122:B122"/>
    <mergeCell ref="A123:B123"/>
    <mergeCell ref="A124:B124"/>
    <mergeCell ref="A125:B125"/>
    <mergeCell ref="A145:M145"/>
    <mergeCell ref="A146:M146"/>
    <mergeCell ref="A147:M147"/>
    <mergeCell ref="A148:M148"/>
    <mergeCell ref="N149:O149"/>
    <mergeCell ref="A139:B139"/>
    <mergeCell ref="A140:B140"/>
    <mergeCell ref="A141:O141"/>
    <mergeCell ref="A142:B142"/>
    <mergeCell ref="A143:B143"/>
    <mergeCell ref="A191:B191"/>
    <mergeCell ref="A206:B206"/>
    <mergeCell ref="A209:B209"/>
    <mergeCell ref="A150:M150"/>
    <mergeCell ref="N150:O150"/>
    <mergeCell ref="A152:O152"/>
    <mergeCell ref="D161:G161"/>
    <mergeCell ref="I161:K161"/>
    <mergeCell ref="D162:G162"/>
    <mergeCell ref="I162:K162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Андрей</cp:lastModifiedBy>
  <cp:lastPrinted>2020-06-22T11:44:57Z</cp:lastPrinted>
  <dcterms:created xsi:type="dcterms:W3CDTF">2012-01-24T20:24:08Z</dcterms:created>
  <dcterms:modified xsi:type="dcterms:W3CDTF">2021-10-28T10:09:30Z</dcterms:modified>
  <cp:category/>
  <cp:version/>
  <cp:contentType/>
  <cp:contentStatus/>
</cp:coreProperties>
</file>